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319"/>
  <workbookPr showInkAnnotation="0" autoCompressPictures="0"/>
  <mc:AlternateContent xmlns:mc="http://schemas.openxmlformats.org/markup-compatibility/2006">
    <mc:Choice Requires="x15">
      <x15ac:absPath xmlns:x15ac="http://schemas.microsoft.com/office/spreadsheetml/2010/11/ac" url="/Users/chiap/Box Sync/chiap/Manuscript/Post_Pizzo_DiffusionPaper/Proof/"/>
    </mc:Choice>
  </mc:AlternateContent>
  <xr:revisionPtr revIDLastSave="0" documentId="12_ncr:500000_{20C4325E-3E07-3F4F-A78B-EAA82B5CB5DF}" xr6:coauthVersionLast="31" xr6:coauthVersionMax="31" xr10:uidLastSave="{00000000-0000-0000-0000-000000000000}"/>
  <bookViews>
    <workbookView xWindow="0" yWindow="460" windowWidth="25600" windowHeight="16060" tabRatio="500" xr2:uid="{00000000-000D-0000-FFFF-FFFF00000000}"/>
  </bookViews>
  <sheets>
    <sheet name="Foglio1" sheetId="1" r:id="rId1"/>
  </sheet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AI25" i="1" l="1"/>
  <c r="T25" i="1"/>
  <c r="AV25" i="1"/>
  <c r="AH25" i="1"/>
  <c r="AU25" i="1" s="1"/>
  <c r="S25" i="1"/>
  <c r="AI26" i="1"/>
  <c r="AV26" i="1"/>
  <c r="AH26" i="1"/>
  <c r="AU26" i="1"/>
  <c r="T35" i="1"/>
  <c r="AV35" i="1" s="1"/>
  <c r="AI35" i="1"/>
  <c r="AH35" i="1"/>
  <c r="AU35" i="1"/>
  <c r="T8" i="1"/>
  <c r="AV8" i="1" s="1"/>
  <c r="S8" i="1"/>
  <c r="AU8" i="1"/>
  <c r="T43" i="1"/>
  <c r="S43" i="1"/>
  <c r="T42" i="1"/>
  <c r="T39" i="1"/>
  <c r="T33" i="1"/>
  <c r="T64" i="1"/>
  <c r="T59" i="1"/>
  <c r="AI59" i="1"/>
  <c r="AV59" i="1"/>
  <c r="S59" i="1"/>
  <c r="AU59" i="1"/>
  <c r="S50" i="1"/>
</calcChain>
</file>

<file path=xl/sharedStrings.xml><?xml version="1.0" encoding="utf-8"?>
<sst xmlns="http://schemas.openxmlformats.org/spreadsheetml/2006/main" count="1956" uniqueCount="89">
  <si>
    <t>erf parameter from NIDS model</t>
  </si>
  <si>
    <t>Deposit</t>
  </si>
  <si>
    <t>Sample</t>
  </si>
  <si>
    <t>Crystal</t>
  </si>
  <si>
    <t>Type</t>
  </si>
  <si>
    <t>Size (mm)</t>
  </si>
  <si>
    <t>Boundary</t>
  </si>
  <si>
    <t>Mg#</t>
  </si>
  <si>
    <t>T°C</t>
  </si>
  <si>
    <t>√4Dt</t>
  </si>
  <si>
    <t xml:space="preserve">Y0 </t>
  </si>
  <si>
    <t>h (μm)</t>
  </si>
  <si>
    <t>Dt4 (yr)</t>
  </si>
  <si>
    <t>Dt3 (yr)</t>
  </si>
  <si>
    <t>Dt1 (yr)</t>
  </si>
  <si>
    <t>Dt2 (yr)</t>
  </si>
  <si>
    <t>EPDP</t>
  </si>
  <si>
    <t>STR275</t>
  </si>
  <si>
    <t>CPX1</t>
  </si>
  <si>
    <t>A2</t>
  </si>
  <si>
    <t>-</t>
  </si>
  <si>
    <t>DB-Rim</t>
  </si>
  <si>
    <t>CPX3</t>
  </si>
  <si>
    <t>CPX11</t>
  </si>
  <si>
    <t>CPX11A</t>
  </si>
  <si>
    <t>A1</t>
  </si>
  <si>
    <t>Core-DB</t>
  </si>
  <si>
    <t>CPX14</t>
  </si>
  <si>
    <t>LB*</t>
  </si>
  <si>
    <t>CPX16</t>
  </si>
  <si>
    <t>CPX18</t>
  </si>
  <si>
    <t>CPX19</t>
  </si>
  <si>
    <t>CPX101</t>
  </si>
  <si>
    <t>CPX103</t>
  </si>
  <si>
    <t>CPX105</t>
  </si>
  <si>
    <t>CPX106</t>
  </si>
  <si>
    <t>CPX107</t>
  </si>
  <si>
    <t>DB*</t>
  </si>
  <si>
    <t>CPX108</t>
  </si>
  <si>
    <t>CPX 110</t>
  </si>
  <si>
    <t>PP (L-d)</t>
  </si>
  <si>
    <t>STR277</t>
  </si>
  <si>
    <t>CPX6</t>
  </si>
  <si>
    <t>CPX7</t>
  </si>
  <si>
    <t xml:space="preserve">A1 </t>
  </si>
  <si>
    <t>IR-DB</t>
  </si>
  <si>
    <t>CPX10</t>
  </si>
  <si>
    <t>B</t>
  </si>
  <si>
    <t>DB1*</t>
  </si>
  <si>
    <t>DB2*</t>
  </si>
  <si>
    <t>CPX12</t>
  </si>
  <si>
    <t>CPX13</t>
  </si>
  <si>
    <t>CPX21</t>
  </si>
  <si>
    <t>CPX104</t>
  </si>
  <si>
    <t>CPX 111</t>
  </si>
  <si>
    <t>CPX 115</t>
  </si>
  <si>
    <t>PP (L-b)</t>
  </si>
  <si>
    <t>STR276</t>
  </si>
  <si>
    <t>CPX15</t>
  </si>
  <si>
    <t>CPX23</t>
  </si>
  <si>
    <t>CPX 106</t>
  </si>
  <si>
    <t>CPX 107</t>
  </si>
  <si>
    <t>STR 276</t>
  </si>
  <si>
    <t>CPX 108</t>
  </si>
  <si>
    <t>IR-DB2</t>
  </si>
  <si>
    <t>DB2-Rim</t>
  </si>
  <si>
    <t>CPX 109</t>
  </si>
  <si>
    <t>CPX111</t>
  </si>
  <si>
    <t>CPX 112</t>
  </si>
  <si>
    <t>CPX 113</t>
  </si>
  <si>
    <t>CPX 114</t>
  </si>
  <si>
    <t>CPX 116</t>
  </si>
  <si>
    <t>CPX 118</t>
  </si>
  <si>
    <t>DB-IR</t>
  </si>
  <si>
    <t>CPX 120</t>
  </si>
  <si>
    <t>STR273</t>
  </si>
  <si>
    <t>CPX8</t>
  </si>
  <si>
    <t>Core-DB1</t>
  </si>
  <si>
    <t>CPX20</t>
  </si>
  <si>
    <t>CPX25</t>
  </si>
  <si>
    <t>CPX 101</t>
  </si>
  <si>
    <t>CPX 105</t>
  </si>
  <si>
    <t>X0 (μm)</t>
  </si>
  <si>
    <t>DB1-IR</t>
  </si>
  <si>
    <t>Residence time (yr)</t>
  </si>
  <si>
    <r>
      <t>Y</t>
    </r>
    <r>
      <rPr>
        <i/>
        <vertAlign val="subscript"/>
        <sz val="14"/>
        <color theme="1"/>
        <rFont val="Calibri"/>
        <scheme val="minor"/>
      </rPr>
      <t>i</t>
    </r>
  </si>
  <si>
    <t>1sd</t>
  </si>
  <si>
    <r>
      <t>Footnotes: elemental diffusion modelling has been carried out on single selected crystals of zoned clinopyroxene, using the NIDIS model (Petrone et al., 2016) on single clinopyroxene grains prepared according to the following procedure, slightly modified from Morgan et al. (2004). For each sample, around 150-200 crystals of clinopyroxene were separated via hand picking from the crushed fraction between 2 mm and 500 μm grain size. The grains were embedded flat in epoxy resin, polished and reduced to the thickness of ~30 μm as a normal polished section. In order to obtain the best results from the diffusion modelling in term of reducing the orientation effect of the crystal and minimize the effect of not sectioning perpendicular to the core-rim boundary (Morgan et al., 2004; Costa et al., 2008), only the grains oriented parallel to the (010) crystal plane were selected for analysis and only the [100] direction was analysed for a total of around 15-20 crystals per samples. Clinopyroxenes were separated, mounted and subsequently analysed at The Natural History Museum of London (NHM), Imagining and Analysis Center (IAC) and Department of Earth Sciences (DES). For each crystal high-resolution core-rim compositional profile, ~2.5-3 μm step size, of each zoned area were obtained using a Cameca SX 100 electron microprobe. High resolution electron backscattered (BSE) images of the compositionally zoned area, previously analysed with the electron microprobe, were obtained, for each crystal, using a LEO 1455 VP SEM. The high-resolution BSE images were then analysed with the Greyscale Matlab code (Petrone et al., 2016) to produce a grey-scale profile of the zoned area, which was calibrated against the electron probe data and then used in the NIDIS diffusion model as described in Petrone et al. (2016). All parameters and conditions used for calculation or obtained by the model for greyscale fitting have been reported. Constants: Do = 9.5x10</t>
    </r>
    <r>
      <rPr>
        <vertAlign val="superscript"/>
        <sz val="14"/>
        <color theme="1"/>
        <rFont val="Calibri"/>
        <scheme val="minor"/>
      </rPr>
      <t>-5</t>
    </r>
    <r>
      <rPr>
        <sz val="14"/>
        <color theme="1"/>
        <rFont val="Calibri"/>
        <scheme val="minor"/>
      </rPr>
      <t>m</t>
    </r>
    <r>
      <rPr>
        <vertAlign val="superscript"/>
        <sz val="14"/>
        <color theme="1"/>
        <rFont val="Calibri"/>
        <scheme val="minor"/>
      </rPr>
      <t>2</t>
    </r>
    <r>
      <rPr>
        <sz val="14"/>
        <color theme="1"/>
        <rFont val="Calibri"/>
        <scheme val="minor"/>
      </rPr>
      <t xml:space="preserve"> s</t>
    </r>
    <r>
      <rPr>
        <vertAlign val="superscript"/>
        <sz val="14"/>
        <color theme="1"/>
        <rFont val="Calibri"/>
        <scheme val="minor"/>
      </rPr>
      <t>-1</t>
    </r>
    <r>
      <rPr>
        <sz val="14"/>
        <color theme="1"/>
        <rFont val="Calibri"/>
        <scheme val="minor"/>
      </rPr>
      <t xml:space="preserve"> and DH=406 kJ mol</t>
    </r>
    <r>
      <rPr>
        <vertAlign val="superscript"/>
        <sz val="14"/>
        <color theme="1"/>
        <rFont val="Calibri"/>
        <scheme val="minor"/>
      </rPr>
      <t>-1</t>
    </r>
    <r>
      <rPr>
        <sz val="14"/>
        <color theme="1"/>
        <rFont val="Calibri"/>
        <scheme val="minor"/>
      </rPr>
      <t xml:space="preserve"> (Dimanov and Sautter, 2000). The error propagation at 66% confidence level on the time estimate is reported considering the uncertainty on both 4Dt and T (2sd and 1sd, respectively), see Supplementary 2 Table S4 for details. Symbols: * timescales obtained by the application of the analytical diffusion equation within a finite reservoir of limited extent assuming the low-T conditions calculated on the basis of the composition for the evolved zones. The initial conditions have been inferred from the average DB (diopsidic band) composition of each sample and calibrated on the basis of greyscale profiles (Supplementary 2 Tab. S4 for detail); "- " not calculated. For multi-banded crystals the modelled DBs have been progressively numbered from core to rim; grey shaded indicate the crystals with anomalous profiles where only partial timescales have been determined, see Δt</t>
    </r>
    <r>
      <rPr>
        <vertAlign val="subscript"/>
        <sz val="14"/>
        <color theme="1"/>
        <rFont val="Calibri"/>
        <scheme val="minor"/>
      </rPr>
      <t xml:space="preserve">4 </t>
    </r>
    <r>
      <rPr>
        <sz val="14"/>
        <color theme="1"/>
        <rFont val="Calibri"/>
        <scheme val="minor"/>
      </rPr>
      <t>in Fig. 7 and 8. In multi-banded crystals having two Δt</t>
    </r>
    <r>
      <rPr>
        <vertAlign val="subscript"/>
        <sz val="14"/>
        <color theme="1"/>
        <rFont val="Calibri"/>
        <scheme val="minor"/>
      </rPr>
      <t>1</t>
    </r>
    <r>
      <rPr>
        <sz val="14"/>
        <color theme="1"/>
        <rFont val="Calibri"/>
        <scheme val="minor"/>
      </rPr>
      <t xml:space="preserve"> the second one is related to the timescale calculated at low-T on the more external boundary of the DB using the semi-infinite equation; IR= inner rim.</t>
    </r>
  </si>
  <si>
    <t>TableS4 - Timescale results from NIDIS modeling on clinopyroxene of PP and EPDP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</si>
</sst>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7" x14ac:knownFonts="1">
    <font>
      <sz val="12"/>
      <color theme="1"/>
      <name val="Calibri"/>
      <family val="2"/>
      <scheme val="minor"/>
    </font>
    <font>
      <u/>
      <sz val="12"/>
      <color theme="10"/>
      <name val="Calibri"/>
      <family val="2"/>
      <scheme val="minor"/>
    </font>
    <font>
      <u/>
      <sz val="12"/>
      <color theme="11"/>
      <name val="Calibri"/>
      <family val="2"/>
      <scheme val="minor"/>
    </font>
    <font>
      <b/>
      <sz val="14"/>
      <color theme="1"/>
      <name val="Calibri"/>
      <scheme val="minor"/>
    </font>
    <font>
      <sz val="14"/>
      <color theme="1"/>
      <name val="Calibri"/>
      <scheme val="minor"/>
    </font>
    <font>
      <i/>
      <sz val="14"/>
      <color theme="1"/>
      <name val="Calibri"/>
      <scheme val="minor"/>
    </font>
    <font>
      <i/>
      <sz val="14"/>
      <name val="Calibri"/>
      <scheme val="minor"/>
    </font>
    <font>
      <i/>
      <vertAlign val="subscript"/>
      <sz val="14"/>
      <color theme="1"/>
      <name val="Calibri"/>
      <scheme val="minor"/>
    </font>
    <font>
      <b/>
      <sz val="14"/>
      <color rgb="FF000000"/>
      <name val="Calibri"/>
      <scheme val="minor"/>
    </font>
    <font>
      <b/>
      <sz val="14"/>
      <name val="Calibri"/>
      <scheme val="minor"/>
    </font>
    <font>
      <sz val="14"/>
      <name val="Calibri"/>
      <scheme val="minor"/>
    </font>
    <font>
      <b/>
      <i/>
      <sz val="14"/>
      <name val="Calibri"/>
      <scheme val="minor"/>
    </font>
    <font>
      <sz val="14"/>
      <color rgb="FF000000"/>
      <name val="Calibri"/>
      <scheme val="minor"/>
    </font>
    <font>
      <i/>
      <sz val="14"/>
      <color rgb="FF000000"/>
      <name val="Calibri"/>
      <scheme val="minor"/>
    </font>
    <font>
      <b/>
      <i/>
      <sz val="14"/>
      <color rgb="FF000000"/>
      <name val="Calibri"/>
      <scheme val="minor"/>
    </font>
    <font>
      <vertAlign val="subscript"/>
      <sz val="14"/>
      <color theme="1"/>
      <name val="Calibri"/>
      <scheme val="minor"/>
    </font>
    <font>
      <vertAlign val="superscript"/>
      <sz val="14"/>
      <color theme="1"/>
      <name val="Calibri"/>
      <scheme val="minor"/>
    </font>
  </fonts>
  <fills count="3">
    <fill>
      <patternFill patternType="none"/>
    </fill>
    <fill>
      <patternFill patternType="gray125"/>
    </fill>
    <fill>
      <patternFill patternType="solid">
        <fgColor theme="0" tint="-4.9989318521683403E-2"/>
        <bgColor indexed="64"/>
      </patternFill>
    </fill>
  </fills>
  <borders count="4">
    <border>
      <left/>
      <right/>
      <top/>
      <bottom/>
      <diagonal/>
    </border>
    <border>
      <left/>
      <right/>
      <top/>
      <bottom style="thin">
        <color auto="1"/>
      </bottom>
      <diagonal/>
    </border>
    <border>
      <left/>
      <right/>
      <top style="medium">
        <color auto="1"/>
      </top>
      <bottom/>
      <diagonal/>
    </border>
    <border>
      <left/>
      <right/>
      <top style="thin">
        <color auto="1"/>
      </top>
      <bottom style="thin">
        <color auto="1"/>
      </bottom>
      <diagonal/>
    </border>
  </borders>
  <cellStyleXfs count="323">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cellStyleXfs>
  <cellXfs count="220">
    <xf numFmtId="0" fontId="0" fillId="0" borderId="0" xfId="0"/>
    <xf numFmtId="0" fontId="3" fillId="0" borderId="0" xfId="0" applyFont="1"/>
    <xf numFmtId="0" fontId="4" fillId="0" borderId="0" xfId="0" applyFont="1"/>
    <xf numFmtId="0" fontId="4" fillId="0" borderId="0" xfId="0" applyFont="1" applyAlignment="1">
      <alignment horizontal="center"/>
    </xf>
    <xf numFmtId="0" fontId="5" fillId="0" borderId="0" xfId="0" applyFont="1"/>
    <xf numFmtId="0" fontId="3" fillId="0" borderId="0" xfId="0" applyFont="1" applyFill="1"/>
    <xf numFmtId="0" fontId="6" fillId="0" borderId="0" xfId="0" applyFont="1"/>
    <xf numFmtId="0" fontId="3" fillId="0" borderId="0" xfId="0" applyFont="1" applyAlignment="1">
      <alignment horizontal="right"/>
    </xf>
    <xf numFmtId="0" fontId="3" fillId="0" borderId="0" xfId="0" applyFont="1" applyAlignment="1">
      <alignment horizontal="center"/>
    </xf>
    <xf numFmtId="0" fontId="4" fillId="0" borderId="0" xfId="0" applyFont="1" applyFill="1" applyAlignment="1">
      <alignment horizontal="center"/>
    </xf>
    <xf numFmtId="0" fontId="5" fillId="0" borderId="0" xfId="0" applyFont="1" applyAlignment="1"/>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Fill="1" applyBorder="1" applyAlignment="1">
      <alignment horizontal="center" vertical="center"/>
    </xf>
    <xf numFmtId="0" fontId="5" fillId="0" borderId="1"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Fill="1" applyBorder="1" applyAlignment="1">
      <alignment horizontal="center" vertical="center"/>
    </xf>
    <xf numFmtId="0" fontId="6" fillId="0" borderId="1" xfId="0" applyFont="1" applyBorder="1" applyAlignment="1">
      <alignment horizontal="center" vertical="center"/>
    </xf>
    <xf numFmtId="0" fontId="3" fillId="0" borderId="1" xfId="0" applyFont="1" applyBorder="1" applyAlignment="1">
      <alignment horizontal="center" vertical="center" wrapText="1"/>
    </xf>
    <xf numFmtId="0" fontId="4" fillId="0" borderId="0" xfId="0" applyFont="1" applyFill="1" applyBorder="1" applyAlignment="1">
      <alignment horizontal="center" vertical="center" wrapText="1"/>
    </xf>
    <xf numFmtId="0" fontId="4" fillId="0" borderId="0" xfId="0" applyFont="1" applyAlignment="1">
      <alignment horizontal="center" vertical="center"/>
    </xf>
    <xf numFmtId="0" fontId="3" fillId="0" borderId="0" xfId="0" applyFont="1" applyFill="1" applyAlignment="1">
      <alignment horizontal="right"/>
    </xf>
    <xf numFmtId="0" fontId="8" fillId="0" borderId="0" xfId="0" applyFont="1" applyAlignment="1">
      <alignment horizontal="center"/>
    </xf>
    <xf numFmtId="0" fontId="8" fillId="0" borderId="0" xfId="0" applyFont="1" applyAlignment="1">
      <alignment horizontal="right"/>
    </xf>
    <xf numFmtId="2" fontId="5" fillId="0" borderId="0" xfId="0" applyNumberFormat="1" applyFont="1"/>
    <xf numFmtId="1" fontId="5" fillId="0" borderId="0" xfId="0" applyNumberFormat="1" applyFont="1"/>
    <xf numFmtId="164" fontId="5" fillId="0" borderId="0" xfId="0" applyNumberFormat="1" applyFont="1"/>
    <xf numFmtId="0" fontId="5" fillId="0" borderId="0" xfId="0" applyFont="1" applyAlignment="1">
      <alignment horizontal="right"/>
    </xf>
    <xf numFmtId="164" fontId="3" fillId="0" borderId="0" xfId="0" applyNumberFormat="1" applyFont="1" applyAlignment="1">
      <alignment horizontal="right"/>
    </xf>
    <xf numFmtId="164" fontId="4" fillId="0" borderId="0" xfId="0" applyNumberFormat="1" applyFont="1"/>
    <xf numFmtId="164" fontId="3" fillId="0" borderId="0" xfId="0" applyNumberFormat="1" applyFont="1" applyAlignment="1">
      <alignment horizontal="center"/>
    </xf>
    <xf numFmtId="164" fontId="4" fillId="0" borderId="0" xfId="0" applyNumberFormat="1" applyFont="1" applyAlignment="1">
      <alignment horizontal="center"/>
    </xf>
    <xf numFmtId="1" fontId="3" fillId="0" borderId="0" xfId="0" applyNumberFormat="1" applyFont="1"/>
    <xf numFmtId="1" fontId="4" fillId="0" borderId="0" xfId="0" applyNumberFormat="1" applyFont="1"/>
    <xf numFmtId="2" fontId="4" fillId="0" borderId="0" xfId="0" applyNumberFormat="1" applyFont="1" applyAlignment="1">
      <alignment horizontal="center"/>
    </xf>
    <xf numFmtId="2" fontId="6" fillId="0" borderId="0" xfId="0" applyNumberFormat="1" applyFont="1"/>
    <xf numFmtId="1" fontId="6" fillId="0" borderId="0" xfId="0" applyNumberFormat="1" applyFont="1"/>
    <xf numFmtId="164" fontId="6" fillId="0" borderId="0" xfId="0" applyNumberFormat="1" applyFont="1"/>
    <xf numFmtId="0" fontId="6" fillId="0" borderId="0" xfId="0" applyFont="1" applyAlignment="1">
      <alignment horizontal="right"/>
    </xf>
    <xf numFmtId="164" fontId="3" fillId="0" borderId="0" xfId="0" applyNumberFormat="1" applyFont="1"/>
    <xf numFmtId="0" fontId="4" fillId="0" borderId="0" xfId="0" applyFont="1" applyFill="1"/>
    <xf numFmtId="164" fontId="4" fillId="0" borderId="0" xfId="0" applyNumberFormat="1" applyFont="1" applyFill="1" applyAlignment="1">
      <alignment horizontal="center"/>
    </xf>
    <xf numFmtId="0" fontId="6" fillId="0" borderId="0" xfId="0" applyFont="1" applyFill="1"/>
    <xf numFmtId="1" fontId="6" fillId="0" borderId="0" xfId="0" applyNumberFormat="1" applyFont="1" applyFill="1"/>
    <xf numFmtId="164" fontId="6" fillId="0" borderId="0" xfId="0" applyNumberFormat="1" applyFont="1" applyFill="1"/>
    <xf numFmtId="164" fontId="3" fillId="0" borderId="0" xfId="0" applyNumberFormat="1" applyFont="1" applyFill="1"/>
    <xf numFmtId="164" fontId="4" fillId="0" borderId="0" xfId="0" applyNumberFormat="1" applyFont="1" applyFill="1"/>
    <xf numFmtId="0" fontId="5" fillId="0" borderId="0" xfId="0" applyFont="1" applyFill="1"/>
    <xf numFmtId="1" fontId="5" fillId="0" borderId="0" xfId="0" applyNumberFormat="1" applyFont="1" applyFill="1"/>
    <xf numFmtId="164" fontId="5" fillId="0" borderId="0" xfId="0" applyNumberFormat="1" applyFont="1" applyFill="1"/>
    <xf numFmtId="164" fontId="3" fillId="0" borderId="0" xfId="0" applyNumberFormat="1" applyFont="1" applyFill="1" applyAlignment="1">
      <alignment horizontal="right"/>
    </xf>
    <xf numFmtId="1" fontId="3" fillId="0" borderId="0" xfId="0" applyNumberFormat="1" applyFont="1" applyFill="1" applyAlignment="1">
      <alignment horizontal="center"/>
    </xf>
    <xf numFmtId="2" fontId="4" fillId="0" borderId="0" xfId="0" applyNumberFormat="1" applyFont="1"/>
    <xf numFmtId="2" fontId="5" fillId="0" borderId="0" xfId="0" applyNumberFormat="1" applyFont="1" applyFill="1"/>
    <xf numFmtId="0" fontId="3" fillId="0" borderId="0" xfId="0" applyFont="1" applyFill="1" applyAlignment="1">
      <alignment horizontal="center"/>
    </xf>
    <xf numFmtId="164" fontId="5" fillId="0" borderId="0" xfId="0" applyNumberFormat="1" applyFont="1" applyAlignment="1">
      <alignment horizontal="right"/>
    </xf>
    <xf numFmtId="0" fontId="4" fillId="0" borderId="0" xfId="0" applyFont="1" applyBorder="1"/>
    <xf numFmtId="0" fontId="4" fillId="0" borderId="0" xfId="0" applyFont="1" applyBorder="1" applyAlignment="1">
      <alignment horizontal="center"/>
    </xf>
    <xf numFmtId="0" fontId="3" fillId="0" borderId="0" xfId="0" applyFont="1" applyBorder="1" applyAlignment="1">
      <alignment horizontal="center"/>
    </xf>
    <xf numFmtId="0" fontId="3" fillId="0" borderId="0" xfId="0" applyFont="1" applyBorder="1" applyAlignment="1">
      <alignment horizontal="right"/>
    </xf>
    <xf numFmtId="0" fontId="3" fillId="0" borderId="0" xfId="0" applyFont="1" applyFill="1" applyBorder="1" applyAlignment="1">
      <alignment horizontal="right"/>
    </xf>
    <xf numFmtId="0" fontId="5" fillId="0" borderId="0" xfId="0" applyFont="1" applyBorder="1"/>
    <xf numFmtId="2" fontId="5" fillId="0" borderId="0" xfId="0" applyNumberFormat="1" applyFont="1" applyBorder="1"/>
    <xf numFmtId="1" fontId="5" fillId="0" borderId="0" xfId="0" applyNumberFormat="1" applyFont="1" applyBorder="1"/>
    <xf numFmtId="164" fontId="5" fillId="0" borderId="0" xfId="0" applyNumberFormat="1" applyFont="1" applyBorder="1"/>
    <xf numFmtId="0" fontId="5" fillId="0" borderId="0" xfId="0" applyFont="1" applyBorder="1" applyAlignment="1">
      <alignment horizontal="right"/>
    </xf>
    <xf numFmtId="164" fontId="4" fillId="0" borderId="0" xfId="0" applyNumberFormat="1" applyFont="1" applyBorder="1"/>
    <xf numFmtId="164" fontId="4" fillId="0" borderId="0" xfId="0" applyNumberFormat="1" applyFont="1" applyBorder="1" applyAlignment="1">
      <alignment horizontal="center"/>
    </xf>
    <xf numFmtId="0" fontId="4" fillId="0" borderId="0" xfId="0" applyFont="1" applyFill="1" applyBorder="1" applyAlignment="1">
      <alignment horizontal="center"/>
    </xf>
    <xf numFmtId="0" fontId="4" fillId="0" borderId="3" xfId="0" applyFont="1" applyBorder="1"/>
    <xf numFmtId="0" fontId="4" fillId="0" borderId="3" xfId="0" applyFont="1" applyBorder="1" applyAlignment="1">
      <alignment horizontal="center"/>
    </xf>
    <xf numFmtId="0" fontId="3" fillId="0" borderId="3" xfId="0" applyFont="1" applyBorder="1" applyAlignment="1">
      <alignment horizontal="center"/>
    </xf>
    <xf numFmtId="0" fontId="3" fillId="0" borderId="3" xfId="0" applyFont="1" applyBorder="1" applyAlignment="1">
      <alignment horizontal="right"/>
    </xf>
    <xf numFmtId="0" fontId="3" fillId="0" borderId="3" xfId="0" applyFont="1" applyFill="1" applyBorder="1" applyAlignment="1">
      <alignment horizontal="right"/>
    </xf>
    <xf numFmtId="0" fontId="5" fillId="0" borderId="3" xfId="0" applyFont="1" applyBorder="1"/>
    <xf numFmtId="2" fontId="5" fillId="0" borderId="3" xfId="0" applyNumberFormat="1" applyFont="1" applyBorder="1"/>
    <xf numFmtId="1" fontId="5" fillId="0" borderId="3" xfId="0" applyNumberFormat="1" applyFont="1" applyBorder="1"/>
    <xf numFmtId="164" fontId="5" fillId="0" borderId="3" xfId="0" applyNumberFormat="1" applyFont="1" applyBorder="1"/>
    <xf numFmtId="0" fontId="5" fillId="0" borderId="3" xfId="0" applyFont="1" applyBorder="1" applyAlignment="1">
      <alignment horizontal="right"/>
    </xf>
    <xf numFmtId="164" fontId="4" fillId="0" borderId="3" xfId="0" applyNumberFormat="1" applyFont="1" applyBorder="1"/>
    <xf numFmtId="164" fontId="4" fillId="0" borderId="3" xfId="0" applyNumberFormat="1" applyFont="1" applyBorder="1" applyAlignment="1">
      <alignment horizontal="center"/>
    </xf>
    <xf numFmtId="0" fontId="5" fillId="0" borderId="0" xfId="0" applyFont="1" applyAlignment="1">
      <alignment wrapText="1"/>
    </xf>
    <xf numFmtId="2" fontId="5" fillId="0" borderId="0" xfId="0" applyNumberFormat="1" applyFont="1" applyAlignment="1">
      <alignment wrapText="1"/>
    </xf>
    <xf numFmtId="1" fontId="5" fillId="0" borderId="0" xfId="0" applyNumberFormat="1" applyFont="1" applyAlignment="1">
      <alignment wrapText="1"/>
    </xf>
    <xf numFmtId="164" fontId="5" fillId="0" borderId="0" xfId="0" applyNumberFormat="1" applyFont="1" applyAlignment="1">
      <alignment wrapText="1"/>
    </xf>
    <xf numFmtId="0" fontId="4" fillId="2" borderId="0" xfId="0" applyFont="1" applyFill="1"/>
    <xf numFmtId="0" fontId="4" fillId="2" borderId="0" xfId="0" applyFont="1" applyFill="1" applyAlignment="1">
      <alignment horizontal="center"/>
    </xf>
    <xf numFmtId="0" fontId="8" fillId="2" borderId="0" xfId="0" applyFont="1" applyFill="1" applyAlignment="1">
      <alignment horizontal="center"/>
    </xf>
    <xf numFmtId="0" fontId="8" fillId="2" borderId="0" xfId="0" applyFont="1" applyFill="1" applyAlignment="1">
      <alignment horizontal="right"/>
    </xf>
    <xf numFmtId="0" fontId="3" fillId="2" borderId="0" xfId="0" applyFont="1" applyFill="1" applyAlignment="1">
      <alignment horizontal="right"/>
    </xf>
    <xf numFmtId="0" fontId="6" fillId="2" borderId="0" xfId="0" applyFont="1" applyFill="1"/>
    <xf numFmtId="2" fontId="6" fillId="2" borderId="0" xfId="0" applyNumberFormat="1" applyFont="1" applyFill="1"/>
    <xf numFmtId="1" fontId="6" fillId="2" borderId="0" xfId="0" applyNumberFormat="1" applyFont="1" applyFill="1"/>
    <xf numFmtId="164" fontId="6" fillId="2" borderId="0" xfId="0" applyNumberFormat="1" applyFont="1" applyFill="1"/>
    <xf numFmtId="0" fontId="6" fillId="2" borderId="0" xfId="0" applyFont="1" applyFill="1" applyAlignment="1">
      <alignment horizontal="right"/>
    </xf>
    <xf numFmtId="0" fontId="9" fillId="2" borderId="0" xfId="0" applyFont="1" applyFill="1"/>
    <xf numFmtId="0" fontId="10" fillId="2" borderId="0" xfId="0" applyFont="1" applyFill="1"/>
    <xf numFmtId="0" fontId="4" fillId="2" borderId="0" xfId="0" applyFont="1" applyFill="1" applyAlignment="1">
      <alignment horizontal="right"/>
    </xf>
    <xf numFmtId="0" fontId="9" fillId="2" borderId="0" xfId="0" applyFont="1" applyFill="1" applyAlignment="1">
      <alignment horizontal="right"/>
    </xf>
    <xf numFmtId="0" fontId="3" fillId="2" borderId="0" xfId="0" applyFont="1" applyFill="1" applyAlignment="1">
      <alignment horizontal="center"/>
    </xf>
    <xf numFmtId="0" fontId="10" fillId="0" borderId="0" xfId="0" applyFont="1" applyAlignment="1">
      <alignment horizontal="center"/>
    </xf>
    <xf numFmtId="0" fontId="9" fillId="0" borderId="0" xfId="0" applyFont="1"/>
    <xf numFmtId="0" fontId="10" fillId="0" borderId="0" xfId="0" applyFont="1"/>
    <xf numFmtId="1" fontId="9" fillId="0" borderId="0" xfId="0" applyNumberFormat="1" applyFont="1"/>
    <xf numFmtId="1" fontId="9" fillId="0" borderId="0" xfId="0" applyNumberFormat="1" applyFont="1" applyFill="1"/>
    <xf numFmtId="1" fontId="10" fillId="0" borderId="0" xfId="0" applyNumberFormat="1" applyFont="1"/>
    <xf numFmtId="1" fontId="4" fillId="0" borderId="0" xfId="0" applyNumberFormat="1" applyFont="1" applyAlignment="1">
      <alignment horizontal="center"/>
    </xf>
    <xf numFmtId="0" fontId="9" fillId="0" borderId="0" xfId="0" applyFont="1" applyAlignment="1">
      <alignment horizontal="right"/>
    </xf>
    <xf numFmtId="0" fontId="9" fillId="0" borderId="0" xfId="0" applyFont="1" applyFill="1" applyAlignment="1">
      <alignment horizontal="right"/>
    </xf>
    <xf numFmtId="0" fontId="11" fillId="0" borderId="0" xfId="0" applyFont="1"/>
    <xf numFmtId="0" fontId="12" fillId="0" borderId="0" xfId="0" applyFont="1" applyAlignment="1">
      <alignment horizontal="center"/>
    </xf>
    <xf numFmtId="0" fontId="12" fillId="0" borderId="0" xfId="0" applyFont="1" applyAlignment="1">
      <alignment horizontal="right"/>
    </xf>
    <xf numFmtId="2" fontId="12" fillId="0" borderId="0" xfId="0" applyNumberFormat="1" applyFont="1" applyAlignment="1">
      <alignment horizontal="right"/>
    </xf>
    <xf numFmtId="1" fontId="12" fillId="0" borderId="0" xfId="0" applyNumberFormat="1" applyFont="1" applyAlignment="1">
      <alignment horizontal="right"/>
    </xf>
    <xf numFmtId="164" fontId="12" fillId="0" borderId="0" xfId="0" applyNumberFormat="1" applyFont="1" applyAlignment="1">
      <alignment horizontal="right"/>
    </xf>
    <xf numFmtId="0" fontId="4" fillId="0" borderId="0" xfId="0" applyFont="1" applyAlignment="1">
      <alignment horizontal="right"/>
    </xf>
    <xf numFmtId="2" fontId="4" fillId="0" borderId="0" xfId="0" applyNumberFormat="1" applyFont="1" applyAlignment="1">
      <alignment horizontal="right"/>
    </xf>
    <xf numFmtId="2" fontId="10" fillId="0" borderId="0" xfId="0" applyNumberFormat="1" applyFont="1" applyAlignment="1">
      <alignment horizontal="right"/>
    </xf>
    <xf numFmtId="1" fontId="10" fillId="0" borderId="0" xfId="0" applyNumberFormat="1" applyFont="1" applyAlignment="1">
      <alignment horizontal="right"/>
    </xf>
    <xf numFmtId="164" fontId="10" fillId="0" borderId="0" xfId="0" applyNumberFormat="1" applyFont="1" applyAlignment="1">
      <alignment horizontal="right"/>
    </xf>
    <xf numFmtId="0" fontId="10" fillId="0" borderId="0" xfId="0" applyFont="1" applyAlignment="1">
      <alignment horizontal="right"/>
    </xf>
    <xf numFmtId="0" fontId="11" fillId="2" borderId="0" xfId="0" applyFont="1" applyFill="1"/>
    <xf numFmtId="164" fontId="3" fillId="0" borderId="0" xfId="0" applyNumberFormat="1" applyFont="1" applyFill="1" applyAlignment="1">
      <alignment horizontal="center"/>
    </xf>
    <xf numFmtId="2" fontId="6" fillId="0" borderId="0" xfId="0" applyNumberFormat="1" applyFont="1" applyFill="1"/>
    <xf numFmtId="0" fontId="9" fillId="0" borderId="0" xfId="0" applyFont="1" applyFill="1"/>
    <xf numFmtId="2" fontId="10" fillId="0" borderId="0" xfId="0" applyNumberFormat="1" applyFont="1" applyFill="1"/>
    <xf numFmtId="2" fontId="13" fillId="0" borderId="0" xfId="0" applyNumberFormat="1" applyFont="1" applyAlignment="1">
      <alignment horizontal="right"/>
    </xf>
    <xf numFmtId="1" fontId="13" fillId="0" borderId="0" xfId="0" applyNumberFormat="1" applyFont="1" applyAlignment="1">
      <alignment horizontal="right"/>
    </xf>
    <xf numFmtId="164" fontId="13" fillId="0" borderId="0" xfId="0" applyNumberFormat="1" applyFont="1" applyAlignment="1">
      <alignment horizontal="right"/>
    </xf>
    <xf numFmtId="1" fontId="4" fillId="0" borderId="0" xfId="0" applyNumberFormat="1" applyFont="1" applyFill="1" applyAlignment="1">
      <alignment horizontal="center"/>
    </xf>
    <xf numFmtId="164" fontId="4" fillId="2" borderId="0" xfId="0" applyNumberFormat="1" applyFont="1" applyFill="1" applyAlignment="1">
      <alignment horizontal="center"/>
    </xf>
    <xf numFmtId="0" fontId="4" fillId="0" borderId="0" xfId="0" applyFont="1" applyFill="1" applyAlignment="1">
      <alignment horizontal="right"/>
    </xf>
    <xf numFmtId="0" fontId="12" fillId="2" borderId="0" xfId="0" applyFont="1" applyFill="1" applyAlignment="1">
      <alignment horizontal="right"/>
    </xf>
    <xf numFmtId="0" fontId="4" fillId="2" borderId="1" xfId="0" applyFont="1" applyFill="1" applyBorder="1"/>
    <xf numFmtId="0" fontId="4" fillId="2" borderId="1" xfId="0" applyFont="1" applyFill="1" applyBorder="1" applyAlignment="1">
      <alignment horizontal="center"/>
    </xf>
    <xf numFmtId="0" fontId="5" fillId="2" borderId="1" xfId="0" applyFont="1" applyFill="1" applyBorder="1" applyAlignment="1">
      <alignment horizontal="center"/>
    </xf>
    <xf numFmtId="0" fontId="3" fillId="2" borderId="1" xfId="0" applyFont="1" applyFill="1" applyBorder="1" applyAlignment="1">
      <alignment horizontal="right"/>
    </xf>
    <xf numFmtId="0" fontId="6" fillId="2" borderId="1" xfId="0" applyFont="1" applyFill="1" applyBorder="1"/>
    <xf numFmtId="2" fontId="5" fillId="2" borderId="1" xfId="0" applyNumberFormat="1" applyFont="1" applyFill="1" applyBorder="1" applyAlignment="1">
      <alignment horizontal="right"/>
    </xf>
    <xf numFmtId="1" fontId="5" fillId="2" borderId="1" xfId="0" applyNumberFormat="1" applyFont="1" applyFill="1" applyBorder="1" applyAlignment="1">
      <alignment horizontal="right"/>
    </xf>
    <xf numFmtId="164" fontId="5" fillId="2" borderId="1" xfId="0" applyNumberFormat="1" applyFont="1" applyFill="1" applyBorder="1" applyAlignment="1">
      <alignment horizontal="right"/>
    </xf>
    <xf numFmtId="0" fontId="4" fillId="2" borderId="1" xfId="0" applyFont="1" applyFill="1" applyBorder="1" applyAlignment="1">
      <alignment horizontal="right"/>
    </xf>
    <xf numFmtId="0" fontId="6" fillId="2" borderId="1" xfId="0" applyFont="1" applyFill="1" applyBorder="1" applyAlignment="1">
      <alignment horizontal="right"/>
    </xf>
    <xf numFmtId="0" fontId="9" fillId="2" borderId="1" xfId="0" applyFont="1" applyFill="1" applyBorder="1"/>
    <xf numFmtId="0" fontId="10" fillId="2" borderId="1" xfId="0" applyFont="1" applyFill="1" applyBorder="1"/>
    <xf numFmtId="0" fontId="3" fillId="2" borderId="1" xfId="0" applyFont="1" applyFill="1" applyBorder="1" applyAlignment="1">
      <alignment horizontal="center"/>
    </xf>
    <xf numFmtId="1" fontId="4" fillId="2" borderId="1" xfId="0" applyNumberFormat="1" applyFont="1" applyFill="1" applyBorder="1" applyAlignment="1">
      <alignment horizontal="right"/>
    </xf>
    <xf numFmtId="0" fontId="9" fillId="2" borderId="1" xfId="0" applyFont="1" applyFill="1" applyBorder="1" applyAlignment="1">
      <alignment horizontal="right"/>
    </xf>
    <xf numFmtId="1" fontId="4" fillId="2" borderId="1" xfId="0" applyNumberFormat="1" applyFont="1" applyFill="1" applyBorder="1" applyAlignment="1">
      <alignment horizontal="center"/>
    </xf>
    <xf numFmtId="1" fontId="4" fillId="0" borderId="0" xfId="0" applyNumberFormat="1" applyFont="1" applyFill="1" applyBorder="1" applyAlignment="1">
      <alignment horizontal="center"/>
    </xf>
    <xf numFmtId="1" fontId="6" fillId="0" borderId="0" xfId="0" applyNumberFormat="1" applyFont="1" applyFill="1" applyAlignment="1">
      <alignment horizontal="right"/>
    </xf>
    <xf numFmtId="0" fontId="8" fillId="0" borderId="0" xfId="0" applyFont="1" applyFill="1" applyAlignment="1">
      <alignment horizontal="right"/>
    </xf>
    <xf numFmtId="1" fontId="3" fillId="0" borderId="0" xfId="0" applyNumberFormat="1" applyFont="1" applyAlignment="1">
      <alignment horizontal="center"/>
    </xf>
    <xf numFmtId="0" fontId="4" fillId="0" borderId="0" xfId="0" applyFont="1" applyAlignment="1">
      <alignment vertical="center"/>
    </xf>
    <xf numFmtId="164" fontId="10" fillId="0" borderId="0" xfId="0" applyNumberFormat="1" applyFont="1"/>
    <xf numFmtId="164" fontId="9" fillId="0" borderId="0" xfId="0" applyNumberFormat="1" applyFont="1"/>
    <xf numFmtId="1" fontId="3" fillId="0" borderId="0" xfId="0" applyNumberFormat="1" applyFont="1" applyAlignment="1">
      <alignment horizontal="center" vertical="center"/>
    </xf>
    <xf numFmtId="1" fontId="4" fillId="0" borderId="0" xfId="0" applyNumberFormat="1" applyFont="1" applyAlignment="1">
      <alignment horizontal="center" vertical="center"/>
    </xf>
    <xf numFmtId="0" fontId="10" fillId="2" borderId="0" xfId="0" applyFont="1" applyFill="1" applyAlignment="1">
      <alignment horizontal="center"/>
    </xf>
    <xf numFmtId="164" fontId="9" fillId="2" borderId="0" xfId="0" applyNumberFormat="1" applyFont="1" applyFill="1"/>
    <xf numFmtId="1" fontId="10" fillId="0" borderId="0" xfId="0" applyNumberFormat="1" applyFont="1" applyFill="1" applyAlignment="1">
      <alignment horizontal="center"/>
    </xf>
    <xf numFmtId="0" fontId="10" fillId="0" borderId="0" xfId="0" applyFont="1" applyFill="1"/>
    <xf numFmtId="2" fontId="3" fillId="0" borderId="0" xfId="0" applyNumberFormat="1" applyFont="1"/>
    <xf numFmtId="2" fontId="3" fillId="0" borderId="0" xfId="0" applyNumberFormat="1" applyFont="1" applyFill="1"/>
    <xf numFmtId="164" fontId="8" fillId="0" borderId="0" xfId="0" applyNumberFormat="1" applyFont="1" applyAlignment="1">
      <alignment horizontal="right"/>
    </xf>
    <xf numFmtId="164" fontId="8" fillId="0" borderId="0" xfId="0" applyNumberFormat="1" applyFont="1" applyFill="1" applyAlignment="1">
      <alignment horizontal="right"/>
    </xf>
    <xf numFmtId="0" fontId="11" fillId="0" borderId="0" xfId="0" applyFont="1" applyAlignment="1">
      <alignment horizontal="right"/>
    </xf>
    <xf numFmtId="164" fontId="11" fillId="0" borderId="0" xfId="0" applyNumberFormat="1" applyFont="1"/>
    <xf numFmtId="1" fontId="3" fillId="0" borderId="0" xfId="0" applyNumberFormat="1" applyFont="1" applyAlignment="1">
      <alignment horizontal="right"/>
    </xf>
    <xf numFmtId="0" fontId="4" fillId="0" borderId="1" xfId="0" applyFont="1" applyBorder="1"/>
    <xf numFmtId="0" fontId="4" fillId="0" borderId="1" xfId="0" applyFont="1" applyBorder="1" applyAlignment="1">
      <alignment horizontal="center"/>
    </xf>
    <xf numFmtId="0" fontId="5" fillId="0" borderId="1" xfId="0" applyFont="1" applyBorder="1"/>
    <xf numFmtId="2" fontId="5" fillId="0" borderId="1" xfId="0" applyNumberFormat="1" applyFont="1" applyBorder="1"/>
    <xf numFmtId="1" fontId="5" fillId="0" borderId="1" xfId="0" applyNumberFormat="1" applyFont="1" applyBorder="1"/>
    <xf numFmtId="164" fontId="5" fillId="0" borderId="1" xfId="0" applyNumberFormat="1" applyFont="1" applyBorder="1"/>
    <xf numFmtId="0" fontId="5" fillId="0" borderId="1" xfId="0" applyFont="1" applyBorder="1" applyAlignment="1">
      <alignment horizontal="right"/>
    </xf>
    <xf numFmtId="0" fontId="3" fillId="0" borderId="1" xfId="0" applyFont="1" applyBorder="1"/>
    <xf numFmtId="0" fontId="3" fillId="0" borderId="1" xfId="0" applyFont="1" applyFill="1" applyBorder="1"/>
    <xf numFmtId="164" fontId="4" fillId="0" borderId="1" xfId="0" applyNumberFormat="1" applyFont="1" applyBorder="1"/>
    <xf numFmtId="0" fontId="6" fillId="0" borderId="1" xfId="0" applyFont="1" applyBorder="1" applyAlignment="1">
      <alignment horizontal="right"/>
    </xf>
    <xf numFmtId="0" fontId="8" fillId="0" borderId="1" xfId="0" applyFont="1" applyBorder="1" applyAlignment="1">
      <alignment horizontal="right"/>
    </xf>
    <xf numFmtId="0" fontId="8" fillId="0" borderId="1" xfId="0" applyFont="1" applyFill="1" applyBorder="1" applyAlignment="1">
      <alignment horizontal="right"/>
    </xf>
    <xf numFmtId="0" fontId="5" fillId="0" borderId="1" xfId="0" applyFont="1" applyBorder="1" applyAlignment="1">
      <alignment horizontal="center"/>
    </xf>
    <xf numFmtId="0" fontId="3" fillId="0" borderId="1" xfId="0" applyFont="1" applyBorder="1" applyAlignment="1">
      <alignment horizontal="right"/>
    </xf>
    <xf numFmtId="1" fontId="3" fillId="0" borderId="1" xfId="0" applyNumberFormat="1" applyFont="1" applyBorder="1" applyAlignment="1">
      <alignment horizontal="center"/>
    </xf>
    <xf numFmtId="1" fontId="4" fillId="0" borderId="1" xfId="0" applyNumberFormat="1" applyFont="1" applyBorder="1" applyAlignment="1">
      <alignment horizontal="center"/>
    </xf>
    <xf numFmtId="2" fontId="6" fillId="2" borderId="0" xfId="0" applyNumberFormat="1" applyFont="1" applyFill="1" applyAlignment="1">
      <alignment horizontal="right"/>
    </xf>
    <xf numFmtId="2" fontId="9" fillId="2" borderId="0" xfId="0" applyNumberFormat="1" applyFont="1" applyFill="1"/>
    <xf numFmtId="2" fontId="10" fillId="2" borderId="0" xfId="0" applyNumberFormat="1" applyFont="1" applyFill="1"/>
    <xf numFmtId="0" fontId="12" fillId="2" borderId="0" xfId="0" applyFont="1" applyFill="1" applyAlignment="1">
      <alignment horizontal="center"/>
    </xf>
    <xf numFmtId="0" fontId="6" fillId="0" borderId="0" xfId="0" applyFont="1" applyFill="1" applyAlignment="1">
      <alignment horizontal="right"/>
    </xf>
    <xf numFmtId="0" fontId="14" fillId="0" borderId="0" xfId="0" applyFont="1" applyAlignment="1">
      <alignment horizontal="right"/>
    </xf>
    <xf numFmtId="164" fontId="4" fillId="0" borderId="0" xfId="0" applyNumberFormat="1" applyFont="1" applyFill="1" applyAlignment="1">
      <alignment horizontal="left"/>
    </xf>
    <xf numFmtId="0" fontId="5" fillId="0" borderId="0" xfId="0" applyFont="1" applyFill="1" applyAlignment="1">
      <alignment horizontal="right"/>
    </xf>
    <xf numFmtId="1" fontId="4" fillId="0" borderId="0" xfId="0" applyNumberFormat="1" applyFont="1" applyFill="1"/>
    <xf numFmtId="0" fontId="11" fillId="0" borderId="0" xfId="0" applyFont="1" applyFill="1"/>
    <xf numFmtId="0" fontId="10" fillId="0" borderId="0" xfId="0" applyFont="1" applyFill="1" applyAlignment="1">
      <alignment horizontal="center"/>
    </xf>
    <xf numFmtId="164" fontId="10" fillId="0" borderId="0" xfId="0" applyNumberFormat="1" applyFont="1" applyFill="1"/>
    <xf numFmtId="164" fontId="4" fillId="0" borderId="0" xfId="0" applyNumberFormat="1" applyFont="1" applyFill="1" applyAlignment="1">
      <alignment horizontal="right"/>
    </xf>
    <xf numFmtId="1" fontId="9" fillId="0" borderId="0" xfId="0" applyNumberFormat="1" applyFont="1" applyFill="1" applyAlignment="1">
      <alignment horizontal="right"/>
    </xf>
    <xf numFmtId="164" fontId="9" fillId="0" borderId="0" xfId="0" applyNumberFormat="1" applyFont="1" applyFill="1"/>
    <xf numFmtId="2" fontId="4" fillId="0" borderId="0" xfId="0" applyNumberFormat="1" applyFont="1" applyFill="1"/>
    <xf numFmtId="1" fontId="10" fillId="0" borderId="0" xfId="0" applyNumberFormat="1" applyFont="1" applyFill="1"/>
    <xf numFmtId="2" fontId="8" fillId="0" borderId="0" xfId="0" applyNumberFormat="1" applyFont="1" applyFill="1"/>
    <xf numFmtId="1" fontId="9" fillId="0" borderId="0" xfId="0" applyNumberFormat="1" applyFont="1" applyAlignment="1">
      <alignment horizontal="right"/>
    </xf>
    <xf numFmtId="0" fontId="4" fillId="2" borderId="0" xfId="0" applyFont="1" applyFill="1" applyAlignment="1">
      <alignment horizontal="left"/>
    </xf>
    <xf numFmtId="0" fontId="14" fillId="2" borderId="0" xfId="0" applyFont="1" applyFill="1" applyAlignment="1">
      <alignment horizontal="right"/>
    </xf>
    <xf numFmtId="0" fontId="4" fillId="0" borderId="0" xfId="0" applyFont="1" applyFill="1" applyBorder="1" applyAlignment="1">
      <alignment vertical="top" wrapText="1"/>
    </xf>
    <xf numFmtId="0" fontId="13" fillId="0" borderId="0" xfId="0" applyFont="1" applyAlignment="1">
      <alignment horizontal="right"/>
    </xf>
    <xf numFmtId="0" fontId="10" fillId="0" borderId="0" xfId="0" applyFont="1" applyAlignment="1">
      <alignment horizontal="center"/>
    </xf>
    <xf numFmtId="0" fontId="4" fillId="0" borderId="0" xfId="0" applyFont="1" applyAlignment="1">
      <alignment horizontal="center"/>
    </xf>
    <xf numFmtId="0" fontId="4" fillId="0" borderId="2" xfId="0" applyFont="1" applyFill="1" applyBorder="1" applyAlignment="1">
      <alignment horizontal="left" vertical="top" wrapText="1"/>
    </xf>
    <xf numFmtId="0" fontId="4" fillId="0" borderId="0" xfId="0" applyFont="1" applyFill="1" applyBorder="1" applyAlignment="1">
      <alignment horizontal="left" vertical="top" wrapText="1"/>
    </xf>
    <xf numFmtId="2" fontId="10" fillId="0" borderId="0" xfId="0" applyNumberFormat="1" applyFont="1" applyFill="1" applyAlignment="1">
      <alignment horizontal="center"/>
    </xf>
    <xf numFmtId="0" fontId="10" fillId="0" borderId="0" xfId="0" applyFont="1" applyFill="1" applyAlignment="1">
      <alignment horizontal="center"/>
    </xf>
    <xf numFmtId="2" fontId="10" fillId="0" borderId="0" xfId="0" applyNumberFormat="1" applyFont="1" applyAlignment="1">
      <alignment horizontal="center"/>
    </xf>
    <xf numFmtId="2" fontId="4" fillId="0" borderId="0" xfId="0" applyNumberFormat="1" applyFont="1" applyFill="1" applyAlignment="1">
      <alignment horizontal="center"/>
    </xf>
    <xf numFmtId="0" fontId="4" fillId="0" borderId="0" xfId="0" applyFont="1" applyFill="1" applyAlignment="1">
      <alignment horizontal="center"/>
    </xf>
    <xf numFmtId="0" fontId="5" fillId="0" borderId="1" xfId="0" applyFont="1" applyBorder="1" applyAlignment="1">
      <alignment horizontal="center"/>
    </xf>
    <xf numFmtId="0" fontId="4" fillId="0" borderId="1" xfId="0" applyFont="1" applyFill="1" applyBorder="1" applyAlignment="1">
      <alignment horizontal="center" vertical="center"/>
    </xf>
  </cellXfs>
  <cellStyles count="323">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Normal" xfId="0" builtinId="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Z73"/>
  <sheetViews>
    <sheetView tabSelected="1" zoomScale="75" zoomScaleNormal="75" zoomScalePageLayoutView="75" workbookViewId="0"/>
  </sheetViews>
  <sheetFormatPr baseColWidth="10" defaultColWidth="8.83203125" defaultRowHeight="19" x14ac:dyDescent="0.25"/>
  <cols>
    <col min="1" max="1" width="9.1640625" style="2" customWidth="1"/>
    <col min="2" max="3" width="8.83203125" style="2"/>
    <col min="4" max="5" width="8.83203125" style="3"/>
    <col min="6" max="6" width="8.83203125" style="2"/>
    <col min="7" max="8" width="6.6640625" style="4" customWidth="1"/>
    <col min="9" max="14" width="8.83203125" style="4"/>
    <col min="15" max="15" width="8.83203125" style="1"/>
    <col min="16" max="16" width="8.83203125" style="2"/>
    <col min="17" max="17" width="8.83203125" style="1"/>
    <col min="18" max="18" width="8.83203125" style="2"/>
    <col min="19" max="19" width="8.83203125" style="5"/>
    <col min="20" max="20" width="8.83203125" style="2"/>
    <col min="21" max="21" width="8.83203125" style="3"/>
    <col min="22" max="23" width="6.6640625" style="3" customWidth="1"/>
    <col min="24" max="29" width="8.83203125" style="6"/>
    <col min="30" max="30" width="8.83203125" style="1"/>
    <col min="31" max="31" width="8.83203125" style="2"/>
    <col min="32" max="32" width="8.83203125" style="1"/>
    <col min="33" max="33" width="8.83203125" style="2"/>
    <col min="34" max="34" width="8.83203125" style="5"/>
    <col min="35" max="35" width="8.83203125" style="2"/>
    <col min="36" max="36" width="9.5" style="3" customWidth="1"/>
    <col min="37" max="38" width="6.6640625" style="3" customWidth="1"/>
    <col min="39" max="44" width="8.83203125" style="4" customWidth="1"/>
    <col min="45" max="45" width="8.83203125" style="7"/>
    <col min="46" max="46" width="8.83203125" style="2"/>
    <col min="47" max="47" width="12.5" style="8" customWidth="1"/>
    <col min="48" max="48" width="8.83203125" style="3"/>
    <col min="49" max="49" width="14.83203125" style="9" customWidth="1"/>
    <col min="50" max="16384" width="8.83203125" style="2"/>
  </cols>
  <sheetData>
    <row r="1" spans="1:49" x14ac:dyDescent="0.25">
      <c r="A1" s="1" t="s">
        <v>88</v>
      </c>
    </row>
    <row r="2" spans="1:49" x14ac:dyDescent="0.25">
      <c r="A2" s="1"/>
      <c r="J2" s="218" t="s">
        <v>0</v>
      </c>
      <c r="K2" s="218"/>
      <c r="L2" s="218"/>
      <c r="M2" s="218"/>
      <c r="N2" s="10"/>
      <c r="Y2" s="218" t="s">
        <v>0</v>
      </c>
      <c r="Z2" s="218"/>
      <c r="AA2" s="218"/>
      <c r="AB2" s="218"/>
      <c r="AC2" s="10"/>
      <c r="AN2" s="218" t="s">
        <v>0</v>
      </c>
      <c r="AO2" s="218"/>
      <c r="AP2" s="218"/>
      <c r="AQ2" s="218"/>
      <c r="AR2" s="10"/>
    </row>
    <row r="3" spans="1:49" s="20" customFormat="1" ht="38" x14ac:dyDescent="0.2">
      <c r="A3" s="11" t="s">
        <v>1</v>
      </c>
      <c r="B3" s="12" t="s">
        <v>2</v>
      </c>
      <c r="C3" s="12" t="s">
        <v>3</v>
      </c>
      <c r="D3" s="13" t="s">
        <v>4</v>
      </c>
      <c r="E3" s="13" t="s">
        <v>5</v>
      </c>
      <c r="F3" s="13" t="s">
        <v>6</v>
      </c>
      <c r="G3" s="219" t="s">
        <v>7</v>
      </c>
      <c r="H3" s="219"/>
      <c r="I3" s="14" t="s">
        <v>8</v>
      </c>
      <c r="J3" s="14" t="s">
        <v>9</v>
      </c>
      <c r="K3" s="14" t="s">
        <v>10</v>
      </c>
      <c r="L3" s="14" t="s">
        <v>82</v>
      </c>
      <c r="M3" s="14" t="s">
        <v>11</v>
      </c>
      <c r="N3" s="14" t="s">
        <v>85</v>
      </c>
      <c r="O3" s="15" t="s">
        <v>12</v>
      </c>
      <c r="P3" s="12" t="s">
        <v>86</v>
      </c>
      <c r="Q3" s="15" t="s">
        <v>13</v>
      </c>
      <c r="R3" s="12" t="s">
        <v>86</v>
      </c>
      <c r="S3" s="16" t="s">
        <v>14</v>
      </c>
      <c r="T3" s="12" t="s">
        <v>86</v>
      </c>
      <c r="U3" s="13" t="s">
        <v>6</v>
      </c>
      <c r="V3" s="219" t="s">
        <v>7</v>
      </c>
      <c r="W3" s="219"/>
      <c r="X3" s="17" t="s">
        <v>8</v>
      </c>
      <c r="Y3" s="14" t="s">
        <v>9</v>
      </c>
      <c r="Z3" s="14" t="s">
        <v>10</v>
      </c>
      <c r="AA3" s="14" t="s">
        <v>82</v>
      </c>
      <c r="AB3" s="14" t="s">
        <v>11</v>
      </c>
      <c r="AC3" s="14" t="s">
        <v>85</v>
      </c>
      <c r="AD3" s="15" t="s">
        <v>12</v>
      </c>
      <c r="AE3" s="12" t="s">
        <v>86</v>
      </c>
      <c r="AF3" s="15" t="s">
        <v>13</v>
      </c>
      <c r="AG3" s="12" t="s">
        <v>86</v>
      </c>
      <c r="AH3" s="16" t="s">
        <v>14</v>
      </c>
      <c r="AI3" s="12" t="s">
        <v>86</v>
      </c>
      <c r="AJ3" s="13" t="s">
        <v>6</v>
      </c>
      <c r="AK3" s="219" t="s">
        <v>7</v>
      </c>
      <c r="AL3" s="219"/>
      <c r="AM3" s="14" t="s">
        <v>8</v>
      </c>
      <c r="AN3" s="14" t="s">
        <v>9</v>
      </c>
      <c r="AO3" s="14" t="s">
        <v>10</v>
      </c>
      <c r="AP3" s="14" t="s">
        <v>82</v>
      </c>
      <c r="AQ3" s="14" t="s">
        <v>11</v>
      </c>
      <c r="AR3" s="14" t="s">
        <v>85</v>
      </c>
      <c r="AS3" s="15" t="s">
        <v>15</v>
      </c>
      <c r="AT3" s="12" t="s">
        <v>86</v>
      </c>
      <c r="AU3" s="18" t="s">
        <v>84</v>
      </c>
      <c r="AV3" s="12" t="s">
        <v>86</v>
      </c>
      <c r="AW3" s="19"/>
    </row>
    <row r="4" spans="1:49" x14ac:dyDescent="0.25">
      <c r="A4" s="2" t="s">
        <v>16</v>
      </c>
      <c r="B4" s="2" t="s">
        <v>17</v>
      </c>
      <c r="C4" s="2" t="s">
        <v>18</v>
      </c>
      <c r="D4" s="3" t="s">
        <v>19</v>
      </c>
      <c r="E4" s="3">
        <v>1.5</v>
      </c>
      <c r="F4" s="8" t="s">
        <v>20</v>
      </c>
      <c r="G4" s="8" t="s">
        <v>20</v>
      </c>
      <c r="H4" s="8" t="s">
        <v>20</v>
      </c>
      <c r="J4" s="7" t="s">
        <v>20</v>
      </c>
      <c r="K4" s="7" t="s">
        <v>20</v>
      </c>
      <c r="L4" s="7" t="s">
        <v>20</v>
      </c>
      <c r="M4" s="7" t="s">
        <v>20</v>
      </c>
      <c r="N4" s="21" t="s">
        <v>20</v>
      </c>
      <c r="O4" s="7" t="s">
        <v>20</v>
      </c>
      <c r="P4" s="7" t="s">
        <v>20</v>
      </c>
      <c r="Q4" s="7" t="s">
        <v>20</v>
      </c>
      <c r="R4" s="7" t="s">
        <v>20</v>
      </c>
      <c r="S4" s="21" t="s">
        <v>20</v>
      </c>
      <c r="T4" s="7" t="s">
        <v>20</v>
      </c>
      <c r="U4" s="22" t="s">
        <v>20</v>
      </c>
      <c r="V4" s="22" t="s">
        <v>20</v>
      </c>
      <c r="W4" s="22" t="s">
        <v>20</v>
      </c>
      <c r="X4" s="23" t="s">
        <v>20</v>
      </c>
      <c r="Y4" s="23" t="s">
        <v>20</v>
      </c>
      <c r="Z4" s="23" t="s">
        <v>20</v>
      </c>
      <c r="AA4" s="23" t="s">
        <v>20</v>
      </c>
      <c r="AB4" s="23" t="s">
        <v>20</v>
      </c>
      <c r="AC4" s="23" t="s">
        <v>20</v>
      </c>
      <c r="AD4" s="7" t="s">
        <v>20</v>
      </c>
      <c r="AE4" s="7" t="s">
        <v>20</v>
      </c>
      <c r="AF4" s="7" t="s">
        <v>20</v>
      </c>
      <c r="AG4" s="7" t="s">
        <v>20</v>
      </c>
      <c r="AH4" s="21" t="s">
        <v>20</v>
      </c>
      <c r="AI4" s="7" t="s">
        <v>20</v>
      </c>
      <c r="AJ4" s="3" t="s">
        <v>21</v>
      </c>
      <c r="AK4" s="3">
        <v>0.88</v>
      </c>
      <c r="AL4" s="3">
        <v>0.77</v>
      </c>
      <c r="AM4" s="4">
        <v>1080</v>
      </c>
      <c r="AN4" s="24">
        <v>1.7170000000000001</v>
      </c>
      <c r="AO4" s="25">
        <v>137.69999999999999</v>
      </c>
      <c r="AP4" s="26">
        <v>23.44</v>
      </c>
      <c r="AQ4" s="27" t="s">
        <v>20</v>
      </c>
      <c r="AR4" s="27" t="s">
        <v>20</v>
      </c>
      <c r="AS4" s="28">
        <v>1.1499999999999999</v>
      </c>
      <c r="AT4" s="29">
        <v>0.34</v>
      </c>
      <c r="AU4" s="30" t="s">
        <v>20</v>
      </c>
      <c r="AV4" s="31" t="s">
        <v>20</v>
      </c>
    </row>
    <row r="5" spans="1:49" x14ac:dyDescent="0.25">
      <c r="A5" s="2" t="s">
        <v>16</v>
      </c>
      <c r="B5" s="2" t="s">
        <v>17</v>
      </c>
      <c r="C5" s="2" t="s">
        <v>22</v>
      </c>
      <c r="D5" s="3" t="s">
        <v>19</v>
      </c>
      <c r="E5" s="3">
        <v>1</v>
      </c>
      <c r="F5" s="22" t="s">
        <v>20</v>
      </c>
      <c r="G5" s="22" t="s">
        <v>20</v>
      </c>
      <c r="H5" s="22" t="s">
        <v>20</v>
      </c>
      <c r="J5" s="7" t="s">
        <v>20</v>
      </c>
      <c r="K5" s="7" t="s">
        <v>20</v>
      </c>
      <c r="L5" s="7" t="s">
        <v>20</v>
      </c>
      <c r="M5" s="7" t="s">
        <v>20</v>
      </c>
      <c r="N5" s="21" t="s">
        <v>20</v>
      </c>
      <c r="O5" s="7" t="s">
        <v>20</v>
      </c>
      <c r="P5" s="7" t="s">
        <v>20</v>
      </c>
      <c r="Q5" s="7" t="s">
        <v>20</v>
      </c>
      <c r="R5" s="7" t="s">
        <v>20</v>
      </c>
      <c r="S5" s="21" t="s">
        <v>20</v>
      </c>
      <c r="T5" s="7" t="s">
        <v>20</v>
      </c>
      <c r="U5" s="22" t="s">
        <v>20</v>
      </c>
      <c r="V5" s="22" t="s">
        <v>20</v>
      </c>
      <c r="W5" s="22" t="s">
        <v>20</v>
      </c>
      <c r="X5" s="23" t="s">
        <v>20</v>
      </c>
      <c r="Y5" s="23" t="s">
        <v>20</v>
      </c>
      <c r="Z5" s="23" t="s">
        <v>20</v>
      </c>
      <c r="AA5" s="23" t="s">
        <v>20</v>
      </c>
      <c r="AB5" s="23" t="s">
        <v>20</v>
      </c>
      <c r="AC5" s="23" t="s">
        <v>20</v>
      </c>
      <c r="AD5" s="7" t="s">
        <v>20</v>
      </c>
      <c r="AE5" s="7" t="s">
        <v>20</v>
      </c>
      <c r="AF5" s="7" t="s">
        <v>20</v>
      </c>
      <c r="AG5" s="7" t="s">
        <v>20</v>
      </c>
      <c r="AH5" s="21" t="s">
        <v>20</v>
      </c>
      <c r="AI5" s="7" t="s">
        <v>20</v>
      </c>
      <c r="AJ5" s="3" t="s">
        <v>21</v>
      </c>
      <c r="AK5" s="3">
        <v>0.88</v>
      </c>
      <c r="AL5" s="3">
        <v>0.76</v>
      </c>
      <c r="AM5" s="4">
        <v>1080</v>
      </c>
      <c r="AN5" s="27">
        <v>6.52</v>
      </c>
      <c r="AO5" s="27">
        <v>136</v>
      </c>
      <c r="AP5" s="27">
        <v>47.4</v>
      </c>
      <c r="AQ5" s="27" t="s">
        <v>20</v>
      </c>
      <c r="AR5" s="27" t="s">
        <v>20</v>
      </c>
      <c r="AS5" s="7">
        <v>16.600000000000001</v>
      </c>
      <c r="AT5" s="29">
        <v>4.8</v>
      </c>
      <c r="AU5" s="8" t="s">
        <v>20</v>
      </c>
      <c r="AV5" s="31" t="s">
        <v>20</v>
      </c>
    </row>
    <row r="6" spans="1:49" x14ac:dyDescent="0.25">
      <c r="A6" s="2" t="s">
        <v>16</v>
      </c>
      <c r="B6" s="2" t="s">
        <v>17</v>
      </c>
      <c r="C6" s="2" t="s">
        <v>23</v>
      </c>
      <c r="D6" s="3" t="s">
        <v>19</v>
      </c>
      <c r="E6" s="3">
        <v>1</v>
      </c>
      <c r="F6" s="22" t="s">
        <v>20</v>
      </c>
      <c r="G6" s="22" t="s">
        <v>20</v>
      </c>
      <c r="H6" s="22" t="s">
        <v>20</v>
      </c>
      <c r="J6" s="7" t="s">
        <v>20</v>
      </c>
      <c r="K6" s="7" t="s">
        <v>20</v>
      </c>
      <c r="L6" s="7" t="s">
        <v>20</v>
      </c>
      <c r="M6" s="7" t="s">
        <v>20</v>
      </c>
      <c r="N6" s="21" t="s">
        <v>20</v>
      </c>
      <c r="O6" s="7" t="s">
        <v>20</v>
      </c>
      <c r="P6" s="7" t="s">
        <v>20</v>
      </c>
      <c r="Q6" s="7" t="s">
        <v>20</v>
      </c>
      <c r="R6" s="7" t="s">
        <v>20</v>
      </c>
      <c r="S6" s="21" t="s">
        <v>20</v>
      </c>
      <c r="T6" s="7" t="s">
        <v>20</v>
      </c>
      <c r="U6" s="22" t="s">
        <v>20</v>
      </c>
      <c r="V6" s="22" t="s">
        <v>20</v>
      </c>
      <c r="W6" s="22" t="s">
        <v>20</v>
      </c>
      <c r="X6" s="23" t="s">
        <v>20</v>
      </c>
      <c r="Y6" s="23" t="s">
        <v>20</v>
      </c>
      <c r="Z6" s="23" t="s">
        <v>20</v>
      </c>
      <c r="AA6" s="23" t="s">
        <v>20</v>
      </c>
      <c r="AB6" s="23" t="s">
        <v>20</v>
      </c>
      <c r="AC6" s="23" t="s">
        <v>20</v>
      </c>
      <c r="AD6" s="7" t="s">
        <v>20</v>
      </c>
      <c r="AE6" s="7" t="s">
        <v>20</v>
      </c>
      <c r="AF6" s="7" t="s">
        <v>20</v>
      </c>
      <c r="AG6" s="7" t="s">
        <v>20</v>
      </c>
      <c r="AH6" s="21" t="s">
        <v>20</v>
      </c>
      <c r="AI6" s="7" t="s">
        <v>20</v>
      </c>
      <c r="AJ6" s="3" t="s">
        <v>21</v>
      </c>
      <c r="AK6" s="3">
        <v>0.88</v>
      </c>
      <c r="AL6" s="3">
        <v>0.75</v>
      </c>
      <c r="AM6" s="4">
        <v>1080</v>
      </c>
      <c r="AN6" s="26">
        <v>12.16</v>
      </c>
      <c r="AO6" s="25">
        <v>118.4</v>
      </c>
      <c r="AP6" s="4">
        <v>129</v>
      </c>
      <c r="AQ6" s="27" t="s">
        <v>20</v>
      </c>
      <c r="AR6" s="27" t="s">
        <v>20</v>
      </c>
      <c r="AS6" s="32">
        <v>57.686221972138398</v>
      </c>
      <c r="AT6" s="33">
        <v>16.26906908892823</v>
      </c>
      <c r="AU6" s="8" t="s">
        <v>20</v>
      </c>
      <c r="AV6" s="3" t="s">
        <v>20</v>
      </c>
    </row>
    <row r="7" spans="1:49" x14ac:dyDescent="0.25">
      <c r="A7" s="2" t="s">
        <v>16</v>
      </c>
      <c r="B7" s="2" t="s">
        <v>17</v>
      </c>
      <c r="C7" s="2" t="s">
        <v>24</v>
      </c>
      <c r="D7" s="3" t="s">
        <v>25</v>
      </c>
      <c r="E7" s="3">
        <v>0.8</v>
      </c>
      <c r="F7" s="31" t="s">
        <v>26</v>
      </c>
      <c r="G7" s="34">
        <v>0.71</v>
      </c>
      <c r="H7" s="34">
        <v>0.88</v>
      </c>
      <c r="I7" s="6">
        <v>1165</v>
      </c>
      <c r="J7" s="35">
        <v>6.8029999999999999</v>
      </c>
      <c r="K7" s="36">
        <v>121.4</v>
      </c>
      <c r="L7" s="37">
        <v>40.93</v>
      </c>
      <c r="M7" s="38" t="s">
        <v>20</v>
      </c>
      <c r="N7" s="38" t="s">
        <v>20</v>
      </c>
      <c r="O7" s="39">
        <v>2.14</v>
      </c>
      <c r="P7" s="29">
        <v>0.65</v>
      </c>
      <c r="Q7" s="39">
        <v>0.46</v>
      </c>
      <c r="R7" s="29">
        <v>0.23</v>
      </c>
      <c r="S7" s="5">
        <v>1.7</v>
      </c>
      <c r="T7" s="29">
        <v>0.72801098892805205</v>
      </c>
      <c r="U7" s="22" t="s">
        <v>20</v>
      </c>
      <c r="V7" s="22" t="s">
        <v>20</v>
      </c>
      <c r="W7" s="22" t="s">
        <v>20</v>
      </c>
      <c r="X7" s="23" t="s">
        <v>20</v>
      </c>
      <c r="Y7" s="23" t="s">
        <v>20</v>
      </c>
      <c r="Z7" s="23" t="s">
        <v>20</v>
      </c>
      <c r="AA7" s="23" t="s">
        <v>20</v>
      </c>
      <c r="AB7" s="23" t="s">
        <v>20</v>
      </c>
      <c r="AC7" s="23" t="s">
        <v>20</v>
      </c>
      <c r="AD7" s="7" t="s">
        <v>20</v>
      </c>
      <c r="AE7" s="7" t="s">
        <v>20</v>
      </c>
      <c r="AF7" s="7" t="s">
        <v>20</v>
      </c>
      <c r="AG7" s="7" t="s">
        <v>20</v>
      </c>
      <c r="AH7" s="21" t="s">
        <v>20</v>
      </c>
      <c r="AI7" s="7" t="s">
        <v>20</v>
      </c>
      <c r="AJ7" s="3" t="s">
        <v>21</v>
      </c>
      <c r="AK7" s="3">
        <v>0.88</v>
      </c>
      <c r="AL7" s="3">
        <v>0.77</v>
      </c>
      <c r="AM7" s="4">
        <v>1080</v>
      </c>
      <c r="AN7" s="24">
        <v>3.1579999999999999</v>
      </c>
      <c r="AO7" s="25">
        <v>118.1</v>
      </c>
      <c r="AP7" s="25">
        <v>231.1</v>
      </c>
      <c r="AQ7" s="27" t="s">
        <v>20</v>
      </c>
      <c r="AR7" s="27" t="s">
        <v>20</v>
      </c>
      <c r="AS7" s="7">
        <v>3.9</v>
      </c>
      <c r="AT7" s="29">
        <v>2</v>
      </c>
      <c r="AU7" s="8">
        <v>5.6</v>
      </c>
      <c r="AV7" s="31">
        <v>2.1283796653792764</v>
      </c>
    </row>
    <row r="8" spans="1:49" s="40" customFormat="1" x14ac:dyDescent="0.25">
      <c r="A8" s="40" t="s">
        <v>16</v>
      </c>
      <c r="B8" s="40" t="s">
        <v>17</v>
      </c>
      <c r="C8" s="40" t="s">
        <v>27</v>
      </c>
      <c r="D8" s="9" t="s">
        <v>19</v>
      </c>
      <c r="E8" s="9">
        <v>1.5</v>
      </c>
      <c r="F8" s="41" t="s">
        <v>28</v>
      </c>
      <c r="G8" s="216">
        <v>0.79</v>
      </c>
      <c r="H8" s="216"/>
      <c r="I8" s="42">
        <v>1175</v>
      </c>
      <c r="J8" s="42">
        <v>8.26</v>
      </c>
      <c r="K8" s="43">
        <v>115.48</v>
      </c>
      <c r="L8" s="44">
        <v>46.73</v>
      </c>
      <c r="M8" s="42">
        <v>6.89</v>
      </c>
      <c r="N8" s="42">
        <v>133</v>
      </c>
      <c r="O8" s="45">
        <v>2.4900000000000002</v>
      </c>
      <c r="P8" s="46">
        <v>0.86</v>
      </c>
      <c r="Q8" s="45">
        <v>1.1399999999999999</v>
      </c>
      <c r="R8" s="46">
        <v>0.32</v>
      </c>
      <c r="S8" s="45">
        <f>O8-Q8</f>
        <v>1.3500000000000003</v>
      </c>
      <c r="T8" s="46">
        <f>SQRT(P8^2+R8^2)</f>
        <v>0.91760557975635693</v>
      </c>
      <c r="U8" s="22" t="s">
        <v>20</v>
      </c>
      <c r="V8" s="22" t="s">
        <v>20</v>
      </c>
      <c r="W8" s="22" t="s">
        <v>20</v>
      </c>
      <c r="X8" s="23" t="s">
        <v>20</v>
      </c>
      <c r="Y8" s="23" t="s">
        <v>20</v>
      </c>
      <c r="Z8" s="23" t="s">
        <v>20</v>
      </c>
      <c r="AA8" s="23" t="s">
        <v>20</v>
      </c>
      <c r="AB8" s="23" t="s">
        <v>20</v>
      </c>
      <c r="AC8" s="23" t="s">
        <v>20</v>
      </c>
      <c r="AD8" s="7" t="s">
        <v>20</v>
      </c>
      <c r="AE8" s="7" t="s">
        <v>20</v>
      </c>
      <c r="AF8" s="7" t="s">
        <v>20</v>
      </c>
      <c r="AG8" s="7" t="s">
        <v>20</v>
      </c>
      <c r="AH8" s="21" t="s">
        <v>20</v>
      </c>
      <c r="AI8" s="7" t="s">
        <v>20</v>
      </c>
      <c r="AJ8" s="9" t="s">
        <v>21</v>
      </c>
      <c r="AK8" s="9">
        <v>0.89</v>
      </c>
      <c r="AL8" s="9">
        <v>0.76</v>
      </c>
      <c r="AM8" s="47">
        <v>1080</v>
      </c>
      <c r="AN8" s="47">
        <v>5.59</v>
      </c>
      <c r="AO8" s="48">
        <v>122.5</v>
      </c>
      <c r="AP8" s="49">
        <v>72.569999999999993</v>
      </c>
      <c r="AQ8" s="27" t="s">
        <v>20</v>
      </c>
      <c r="AR8" s="27" t="s">
        <v>20</v>
      </c>
      <c r="AS8" s="50">
        <v>12.18</v>
      </c>
      <c r="AT8" s="46">
        <v>3.78</v>
      </c>
      <c r="AU8" s="51">
        <f>AS8+S8</f>
        <v>13.53</v>
      </c>
      <c r="AV8" s="41">
        <f>SQRT(T8^2+AT8^2)</f>
        <v>3.8897814848651846</v>
      </c>
      <c r="AW8" s="9"/>
    </row>
    <row r="9" spans="1:49" x14ac:dyDescent="0.25">
      <c r="A9" s="2" t="s">
        <v>16</v>
      </c>
      <c r="B9" s="2" t="s">
        <v>17</v>
      </c>
      <c r="C9" s="2" t="s">
        <v>29</v>
      </c>
      <c r="D9" s="3" t="s">
        <v>25</v>
      </c>
      <c r="E9" s="3">
        <v>1</v>
      </c>
      <c r="F9" s="3" t="s">
        <v>26</v>
      </c>
      <c r="G9" s="3">
        <v>0.73</v>
      </c>
      <c r="H9" s="3">
        <v>0.86</v>
      </c>
      <c r="I9" s="6">
        <v>1165</v>
      </c>
      <c r="J9" s="35">
        <v>2.194</v>
      </c>
      <c r="K9" s="36">
        <v>123.9</v>
      </c>
      <c r="L9" s="37">
        <v>12.89</v>
      </c>
      <c r="M9" s="38" t="s">
        <v>20</v>
      </c>
      <c r="N9" s="38" t="s">
        <v>20</v>
      </c>
      <c r="O9" s="39">
        <v>0.22</v>
      </c>
      <c r="P9" s="29">
        <v>0.06</v>
      </c>
      <c r="Q9" s="39">
        <v>0.21</v>
      </c>
      <c r="R9" s="52">
        <v>0.06</v>
      </c>
      <c r="S9" s="5">
        <v>0.01</v>
      </c>
      <c r="T9" s="52">
        <v>8.4852813742385708E-2</v>
      </c>
      <c r="U9" s="22" t="s">
        <v>20</v>
      </c>
      <c r="V9" s="22" t="s">
        <v>20</v>
      </c>
      <c r="W9" s="22" t="s">
        <v>20</v>
      </c>
      <c r="X9" s="23" t="s">
        <v>20</v>
      </c>
      <c r="Y9" s="23" t="s">
        <v>20</v>
      </c>
      <c r="Z9" s="23" t="s">
        <v>20</v>
      </c>
      <c r="AA9" s="23" t="s">
        <v>20</v>
      </c>
      <c r="AB9" s="23" t="s">
        <v>20</v>
      </c>
      <c r="AC9" s="23" t="s">
        <v>20</v>
      </c>
      <c r="AD9" s="7" t="s">
        <v>20</v>
      </c>
      <c r="AE9" s="7" t="s">
        <v>20</v>
      </c>
      <c r="AF9" s="7" t="s">
        <v>20</v>
      </c>
      <c r="AG9" s="7" t="s">
        <v>20</v>
      </c>
      <c r="AH9" s="21" t="s">
        <v>20</v>
      </c>
      <c r="AI9" s="7" t="s">
        <v>20</v>
      </c>
      <c r="AJ9" s="3" t="s">
        <v>21</v>
      </c>
      <c r="AK9" s="3">
        <v>0.86</v>
      </c>
      <c r="AL9" s="3">
        <v>0.76</v>
      </c>
      <c r="AM9" s="4">
        <v>1080</v>
      </c>
      <c r="AN9" s="24">
        <v>2.1520000000000001</v>
      </c>
      <c r="AO9" s="25">
        <v>123.5</v>
      </c>
      <c r="AP9" s="26">
        <v>56.62</v>
      </c>
      <c r="AQ9" s="27" t="s">
        <v>20</v>
      </c>
      <c r="AR9" s="27" t="s">
        <v>20</v>
      </c>
      <c r="AS9" s="7">
        <v>1.8</v>
      </c>
      <c r="AT9" s="2">
        <v>0.5</v>
      </c>
      <c r="AU9" s="30">
        <v>1.81</v>
      </c>
      <c r="AV9" s="31">
        <v>0.50714889332423863</v>
      </c>
    </row>
    <row r="10" spans="1:49" x14ac:dyDescent="0.25">
      <c r="A10" s="2" t="s">
        <v>16</v>
      </c>
      <c r="B10" s="2" t="s">
        <v>17</v>
      </c>
      <c r="C10" s="2" t="s">
        <v>30</v>
      </c>
      <c r="D10" s="3" t="s">
        <v>25</v>
      </c>
      <c r="E10" s="3">
        <v>1</v>
      </c>
      <c r="F10" s="3" t="s">
        <v>26</v>
      </c>
      <c r="G10" s="3">
        <v>0.71</v>
      </c>
      <c r="H10" s="3">
        <v>0.85</v>
      </c>
      <c r="I10" s="6">
        <v>1165</v>
      </c>
      <c r="J10" s="35">
        <v>5.0110000000000001</v>
      </c>
      <c r="K10" s="36">
        <v>127.4</v>
      </c>
      <c r="L10" s="37">
        <v>23.07</v>
      </c>
      <c r="M10" s="38" t="s">
        <v>20</v>
      </c>
      <c r="N10" s="38" t="s">
        <v>20</v>
      </c>
      <c r="O10" s="39">
        <v>1.1599999999999999</v>
      </c>
      <c r="P10" s="2">
        <v>0.3</v>
      </c>
      <c r="Q10" s="39">
        <v>0.15</v>
      </c>
      <c r="R10" s="2">
        <v>0.04</v>
      </c>
      <c r="S10" s="45">
        <v>1.01</v>
      </c>
      <c r="T10" s="29">
        <v>0.30265491900843111</v>
      </c>
      <c r="U10" s="22" t="s">
        <v>20</v>
      </c>
      <c r="V10" s="22" t="s">
        <v>20</v>
      </c>
      <c r="W10" s="22" t="s">
        <v>20</v>
      </c>
      <c r="X10" s="23" t="s">
        <v>20</v>
      </c>
      <c r="Y10" s="23" t="s">
        <v>20</v>
      </c>
      <c r="Z10" s="23" t="s">
        <v>20</v>
      </c>
      <c r="AA10" s="23" t="s">
        <v>20</v>
      </c>
      <c r="AB10" s="23" t="s">
        <v>20</v>
      </c>
      <c r="AC10" s="23" t="s">
        <v>20</v>
      </c>
      <c r="AD10" s="7" t="s">
        <v>20</v>
      </c>
      <c r="AE10" s="7" t="s">
        <v>20</v>
      </c>
      <c r="AF10" s="7" t="s">
        <v>20</v>
      </c>
      <c r="AG10" s="7" t="s">
        <v>20</v>
      </c>
      <c r="AH10" s="21" t="s">
        <v>20</v>
      </c>
      <c r="AI10" s="7" t="s">
        <v>20</v>
      </c>
      <c r="AJ10" s="3" t="s">
        <v>21</v>
      </c>
      <c r="AK10" s="3">
        <v>0.85</v>
      </c>
      <c r="AL10" s="3">
        <v>0.75</v>
      </c>
      <c r="AM10" s="4">
        <v>1080</v>
      </c>
      <c r="AN10" s="24">
        <v>1.8220000000000001</v>
      </c>
      <c r="AO10" s="25">
        <v>125.4</v>
      </c>
      <c r="AP10" s="26">
        <v>88.05</v>
      </c>
      <c r="AQ10" s="27" t="s">
        <v>20</v>
      </c>
      <c r="AR10" s="27" t="s">
        <v>20</v>
      </c>
      <c r="AS10" s="28">
        <v>1.29</v>
      </c>
      <c r="AT10" s="2">
        <v>0.4</v>
      </c>
      <c r="AU10" s="8">
        <v>2.2999999999999998</v>
      </c>
      <c r="AV10" s="31">
        <v>0.50159744815937812</v>
      </c>
    </row>
    <row r="11" spans="1:49" x14ac:dyDescent="0.25">
      <c r="A11" s="2" t="s">
        <v>16</v>
      </c>
      <c r="B11" s="2" t="s">
        <v>17</v>
      </c>
      <c r="C11" s="2" t="s">
        <v>31</v>
      </c>
      <c r="D11" s="3" t="s">
        <v>19</v>
      </c>
      <c r="E11" s="3">
        <v>1</v>
      </c>
      <c r="F11" s="22" t="s">
        <v>20</v>
      </c>
      <c r="G11" s="22" t="s">
        <v>20</v>
      </c>
      <c r="H11" s="22" t="s">
        <v>20</v>
      </c>
      <c r="I11" s="23" t="s">
        <v>20</v>
      </c>
      <c r="J11" s="23" t="s">
        <v>20</v>
      </c>
      <c r="K11" s="23" t="s">
        <v>20</v>
      </c>
      <c r="L11" s="23" t="s">
        <v>20</v>
      </c>
      <c r="M11" s="23" t="s">
        <v>20</v>
      </c>
      <c r="N11" s="23" t="s">
        <v>20</v>
      </c>
      <c r="O11" s="23" t="s">
        <v>20</v>
      </c>
      <c r="P11" s="7" t="s">
        <v>20</v>
      </c>
      <c r="Q11" s="7" t="s">
        <v>20</v>
      </c>
      <c r="R11" s="7" t="s">
        <v>20</v>
      </c>
      <c r="S11" s="21" t="s">
        <v>20</v>
      </c>
      <c r="T11" s="7" t="s">
        <v>20</v>
      </c>
      <c r="U11" s="22" t="s">
        <v>20</v>
      </c>
      <c r="V11" s="22" t="s">
        <v>20</v>
      </c>
      <c r="W11" s="22" t="s">
        <v>20</v>
      </c>
      <c r="X11" s="23" t="s">
        <v>20</v>
      </c>
      <c r="Y11" s="23" t="s">
        <v>20</v>
      </c>
      <c r="Z11" s="23" t="s">
        <v>20</v>
      </c>
      <c r="AA11" s="23" t="s">
        <v>20</v>
      </c>
      <c r="AB11" s="23" t="s">
        <v>20</v>
      </c>
      <c r="AC11" s="23" t="s">
        <v>20</v>
      </c>
      <c r="AD11" s="7" t="s">
        <v>20</v>
      </c>
      <c r="AE11" s="7" t="s">
        <v>20</v>
      </c>
      <c r="AF11" s="7" t="s">
        <v>20</v>
      </c>
      <c r="AG11" s="7" t="s">
        <v>20</v>
      </c>
      <c r="AH11" s="21" t="s">
        <v>20</v>
      </c>
      <c r="AI11" s="7" t="s">
        <v>20</v>
      </c>
      <c r="AJ11" s="3" t="s">
        <v>21</v>
      </c>
      <c r="AK11" s="3">
        <v>0.86</v>
      </c>
      <c r="AL11" s="3">
        <v>0.76</v>
      </c>
      <c r="AM11" s="4">
        <v>1080</v>
      </c>
      <c r="AN11" s="24">
        <v>2.4929999999999999</v>
      </c>
      <c r="AO11" s="25">
        <v>129.19999999999999</v>
      </c>
      <c r="AP11" s="26">
        <v>16.309999999999999</v>
      </c>
      <c r="AQ11" s="27" t="s">
        <v>20</v>
      </c>
      <c r="AR11" s="27" t="s">
        <v>20</v>
      </c>
      <c r="AS11" s="28">
        <v>2.42</v>
      </c>
      <c r="AT11" s="29">
        <v>0.78</v>
      </c>
      <c r="AU11" s="8" t="s">
        <v>20</v>
      </c>
      <c r="AV11" s="31" t="s">
        <v>20</v>
      </c>
    </row>
    <row r="12" spans="1:49" x14ac:dyDescent="0.25">
      <c r="A12" s="2" t="s">
        <v>16</v>
      </c>
      <c r="B12" s="2" t="s">
        <v>17</v>
      </c>
      <c r="C12" s="2" t="s">
        <v>32</v>
      </c>
      <c r="D12" s="3" t="s">
        <v>19</v>
      </c>
      <c r="E12" s="3">
        <v>1.5</v>
      </c>
      <c r="F12" s="22" t="s">
        <v>20</v>
      </c>
      <c r="G12" s="22" t="s">
        <v>20</v>
      </c>
      <c r="H12" s="22" t="s">
        <v>20</v>
      </c>
      <c r="I12" s="23" t="s">
        <v>20</v>
      </c>
      <c r="J12" s="23" t="s">
        <v>20</v>
      </c>
      <c r="K12" s="23" t="s">
        <v>20</v>
      </c>
      <c r="L12" s="23" t="s">
        <v>20</v>
      </c>
      <c r="M12" s="23" t="s">
        <v>20</v>
      </c>
      <c r="N12" s="23" t="s">
        <v>20</v>
      </c>
      <c r="O12" s="23" t="s">
        <v>20</v>
      </c>
      <c r="P12" s="7" t="s">
        <v>20</v>
      </c>
      <c r="Q12" s="7" t="s">
        <v>20</v>
      </c>
      <c r="R12" s="7" t="s">
        <v>20</v>
      </c>
      <c r="S12" s="21" t="s">
        <v>20</v>
      </c>
      <c r="T12" s="7" t="s">
        <v>20</v>
      </c>
      <c r="U12" s="22" t="s">
        <v>20</v>
      </c>
      <c r="V12" s="22" t="s">
        <v>20</v>
      </c>
      <c r="W12" s="22" t="s">
        <v>20</v>
      </c>
      <c r="X12" s="23" t="s">
        <v>20</v>
      </c>
      <c r="Y12" s="23" t="s">
        <v>20</v>
      </c>
      <c r="Z12" s="23" t="s">
        <v>20</v>
      </c>
      <c r="AA12" s="23" t="s">
        <v>20</v>
      </c>
      <c r="AB12" s="23" t="s">
        <v>20</v>
      </c>
      <c r="AC12" s="23" t="s">
        <v>20</v>
      </c>
      <c r="AD12" s="7" t="s">
        <v>20</v>
      </c>
      <c r="AE12" s="7" t="s">
        <v>20</v>
      </c>
      <c r="AF12" s="7" t="s">
        <v>20</v>
      </c>
      <c r="AG12" s="7" t="s">
        <v>20</v>
      </c>
      <c r="AH12" s="21" t="s">
        <v>20</v>
      </c>
      <c r="AI12" s="7" t="s">
        <v>20</v>
      </c>
      <c r="AJ12" s="3" t="s">
        <v>21</v>
      </c>
      <c r="AK12" s="3">
        <v>0.88</v>
      </c>
      <c r="AL12" s="3">
        <v>0.76</v>
      </c>
      <c r="AM12" s="4">
        <v>1089</v>
      </c>
      <c r="AN12" s="26">
        <v>10.86</v>
      </c>
      <c r="AO12" s="25">
        <v>111.7</v>
      </c>
      <c r="AP12" s="4">
        <v>158</v>
      </c>
      <c r="AQ12" s="27" t="s">
        <v>20</v>
      </c>
      <c r="AR12" s="27" t="s">
        <v>20</v>
      </c>
      <c r="AS12" s="28">
        <v>36.200000000000003</v>
      </c>
      <c r="AT12" s="33">
        <v>10.5</v>
      </c>
      <c r="AU12" s="8" t="s">
        <v>20</v>
      </c>
      <c r="AV12" s="3" t="s">
        <v>20</v>
      </c>
    </row>
    <row r="13" spans="1:49" x14ac:dyDescent="0.25">
      <c r="A13" s="2" t="s">
        <v>16</v>
      </c>
      <c r="B13" s="2" t="s">
        <v>17</v>
      </c>
      <c r="C13" s="2" t="s">
        <v>33</v>
      </c>
      <c r="D13" s="3" t="s">
        <v>25</v>
      </c>
      <c r="E13" s="3">
        <v>1.5</v>
      </c>
      <c r="F13" s="31" t="s">
        <v>26</v>
      </c>
      <c r="G13" s="34">
        <v>0.72</v>
      </c>
      <c r="H13" s="34">
        <v>0.89</v>
      </c>
      <c r="I13" s="6">
        <v>1180</v>
      </c>
      <c r="J13" s="35">
        <v>4.7210000000000001</v>
      </c>
      <c r="K13" s="36">
        <v>77.489999999999995</v>
      </c>
      <c r="L13" s="36">
        <v>118.2</v>
      </c>
      <c r="M13" s="23" t="s">
        <v>20</v>
      </c>
      <c r="N13" s="23" t="s">
        <v>20</v>
      </c>
      <c r="O13" s="39">
        <v>0.73</v>
      </c>
      <c r="P13" s="2">
        <v>0.2</v>
      </c>
      <c r="Q13" s="1">
        <v>0.3</v>
      </c>
      <c r="R13" s="2">
        <v>0.1</v>
      </c>
      <c r="S13" s="45">
        <v>0.43</v>
      </c>
      <c r="T13" s="29">
        <v>0.22360679774997899</v>
      </c>
      <c r="U13" s="22" t="s">
        <v>20</v>
      </c>
      <c r="V13" s="22" t="s">
        <v>20</v>
      </c>
      <c r="W13" s="22" t="s">
        <v>20</v>
      </c>
      <c r="X13" s="23" t="s">
        <v>20</v>
      </c>
      <c r="Y13" s="23" t="s">
        <v>20</v>
      </c>
      <c r="Z13" s="23" t="s">
        <v>20</v>
      </c>
      <c r="AA13" s="23" t="s">
        <v>20</v>
      </c>
      <c r="AB13" s="23" t="s">
        <v>20</v>
      </c>
      <c r="AC13" s="23" t="s">
        <v>20</v>
      </c>
      <c r="AD13" s="7" t="s">
        <v>20</v>
      </c>
      <c r="AE13" s="7" t="s">
        <v>20</v>
      </c>
      <c r="AF13" s="7" t="s">
        <v>20</v>
      </c>
      <c r="AG13" s="7" t="s">
        <v>20</v>
      </c>
      <c r="AH13" s="21" t="s">
        <v>20</v>
      </c>
      <c r="AI13" s="7" t="s">
        <v>20</v>
      </c>
      <c r="AJ13" s="3" t="s">
        <v>21</v>
      </c>
      <c r="AK13" s="3">
        <v>0.89</v>
      </c>
      <c r="AL13" s="3">
        <v>0.76</v>
      </c>
      <c r="AM13" s="4">
        <v>1089</v>
      </c>
      <c r="AN13" s="24">
        <v>2.7869999999999999</v>
      </c>
      <c r="AO13" s="25">
        <v>73.88</v>
      </c>
      <c r="AP13" s="25">
        <v>178.4</v>
      </c>
      <c r="AQ13" s="27" t="s">
        <v>20</v>
      </c>
      <c r="AR13" s="27" t="s">
        <v>20</v>
      </c>
      <c r="AS13" s="7">
        <v>2.4</v>
      </c>
      <c r="AT13" s="29">
        <v>1</v>
      </c>
      <c r="AU13" s="30">
        <v>2.83</v>
      </c>
      <c r="AV13" s="31">
        <v>1.0246950765959599</v>
      </c>
    </row>
    <row r="14" spans="1:49" x14ac:dyDescent="0.25">
      <c r="A14" s="2" t="s">
        <v>16</v>
      </c>
      <c r="B14" s="2" t="s">
        <v>17</v>
      </c>
      <c r="C14" s="2" t="s">
        <v>34</v>
      </c>
      <c r="D14" s="3" t="s">
        <v>19</v>
      </c>
      <c r="E14" s="3">
        <v>1</v>
      </c>
      <c r="F14" s="22" t="s">
        <v>20</v>
      </c>
      <c r="G14" s="22" t="s">
        <v>20</v>
      </c>
      <c r="H14" s="22" t="s">
        <v>20</v>
      </c>
      <c r="I14" s="23" t="s">
        <v>20</v>
      </c>
      <c r="J14" s="23" t="s">
        <v>20</v>
      </c>
      <c r="K14" s="23" t="s">
        <v>20</v>
      </c>
      <c r="L14" s="23" t="s">
        <v>20</v>
      </c>
      <c r="M14" s="23" t="s">
        <v>20</v>
      </c>
      <c r="N14" s="23" t="s">
        <v>20</v>
      </c>
      <c r="O14" s="23" t="s">
        <v>20</v>
      </c>
      <c r="P14" s="7" t="s">
        <v>20</v>
      </c>
      <c r="Q14" s="7" t="s">
        <v>20</v>
      </c>
      <c r="R14" s="7" t="s">
        <v>20</v>
      </c>
      <c r="S14" s="21" t="s">
        <v>20</v>
      </c>
      <c r="T14" s="7" t="s">
        <v>20</v>
      </c>
      <c r="U14" s="22" t="s">
        <v>20</v>
      </c>
      <c r="V14" s="22" t="s">
        <v>20</v>
      </c>
      <c r="W14" s="22" t="s">
        <v>20</v>
      </c>
      <c r="X14" s="23" t="s">
        <v>20</v>
      </c>
      <c r="Y14" s="23" t="s">
        <v>20</v>
      </c>
      <c r="Z14" s="23" t="s">
        <v>20</v>
      </c>
      <c r="AA14" s="23" t="s">
        <v>20</v>
      </c>
      <c r="AB14" s="23" t="s">
        <v>20</v>
      </c>
      <c r="AC14" s="23" t="s">
        <v>20</v>
      </c>
      <c r="AD14" s="7" t="s">
        <v>20</v>
      </c>
      <c r="AE14" s="7" t="s">
        <v>20</v>
      </c>
      <c r="AF14" s="7" t="s">
        <v>20</v>
      </c>
      <c r="AG14" s="7" t="s">
        <v>20</v>
      </c>
      <c r="AH14" s="21" t="s">
        <v>20</v>
      </c>
      <c r="AI14" s="7" t="s">
        <v>20</v>
      </c>
      <c r="AJ14" s="3" t="s">
        <v>21</v>
      </c>
      <c r="AK14" s="3">
        <v>0.87</v>
      </c>
      <c r="AL14" s="3">
        <v>0.76</v>
      </c>
      <c r="AM14" s="4">
        <v>1080</v>
      </c>
      <c r="AN14" s="24">
        <v>2.7010000000000001</v>
      </c>
      <c r="AO14" s="25">
        <v>75.150000000000006</v>
      </c>
      <c r="AP14" s="4">
        <v>53.6</v>
      </c>
      <c r="AQ14" s="27" t="s">
        <v>20</v>
      </c>
      <c r="AR14" s="27" t="s">
        <v>20</v>
      </c>
      <c r="AS14" s="7">
        <v>2.2000000000000002</v>
      </c>
      <c r="AT14" s="2">
        <v>0.9</v>
      </c>
      <c r="AU14" s="8" t="s">
        <v>20</v>
      </c>
      <c r="AV14" s="3" t="s">
        <v>20</v>
      </c>
    </row>
    <row r="15" spans="1:49" s="40" customFormat="1" x14ac:dyDescent="0.25">
      <c r="A15" s="40" t="s">
        <v>16</v>
      </c>
      <c r="B15" s="40" t="s">
        <v>17</v>
      </c>
      <c r="C15" s="40" t="s">
        <v>35</v>
      </c>
      <c r="D15" s="9" t="s">
        <v>19</v>
      </c>
      <c r="E15" s="9">
        <v>1</v>
      </c>
      <c r="F15" s="22" t="s">
        <v>20</v>
      </c>
      <c r="G15" s="22" t="s">
        <v>20</v>
      </c>
      <c r="H15" s="22" t="s">
        <v>20</v>
      </c>
      <c r="I15" s="23" t="s">
        <v>20</v>
      </c>
      <c r="J15" s="23" t="s">
        <v>20</v>
      </c>
      <c r="K15" s="23" t="s">
        <v>20</v>
      </c>
      <c r="L15" s="23" t="s">
        <v>20</v>
      </c>
      <c r="M15" s="23" t="s">
        <v>20</v>
      </c>
      <c r="N15" s="23" t="s">
        <v>20</v>
      </c>
      <c r="O15" s="23" t="s">
        <v>20</v>
      </c>
      <c r="P15" s="7" t="s">
        <v>20</v>
      </c>
      <c r="Q15" s="7" t="s">
        <v>20</v>
      </c>
      <c r="R15" s="7" t="s">
        <v>20</v>
      </c>
      <c r="S15" s="21" t="s">
        <v>20</v>
      </c>
      <c r="T15" s="7" t="s">
        <v>20</v>
      </c>
      <c r="U15" s="22" t="s">
        <v>20</v>
      </c>
      <c r="V15" s="22" t="s">
        <v>20</v>
      </c>
      <c r="W15" s="22" t="s">
        <v>20</v>
      </c>
      <c r="X15" s="23" t="s">
        <v>20</v>
      </c>
      <c r="Y15" s="23" t="s">
        <v>20</v>
      </c>
      <c r="Z15" s="23" t="s">
        <v>20</v>
      </c>
      <c r="AA15" s="23" t="s">
        <v>20</v>
      </c>
      <c r="AB15" s="23" t="s">
        <v>20</v>
      </c>
      <c r="AC15" s="23" t="s">
        <v>20</v>
      </c>
      <c r="AD15" s="7" t="s">
        <v>20</v>
      </c>
      <c r="AE15" s="7" t="s">
        <v>20</v>
      </c>
      <c r="AF15" s="7" t="s">
        <v>20</v>
      </c>
      <c r="AG15" s="7" t="s">
        <v>20</v>
      </c>
      <c r="AH15" s="21" t="s">
        <v>20</v>
      </c>
      <c r="AI15" s="7" t="s">
        <v>20</v>
      </c>
      <c r="AJ15" s="9" t="s">
        <v>21</v>
      </c>
      <c r="AK15" s="9">
        <v>0.89</v>
      </c>
      <c r="AL15" s="9">
        <v>0.77</v>
      </c>
      <c r="AM15" s="47">
        <v>1089</v>
      </c>
      <c r="AN15" s="53">
        <v>8.8379999999999992</v>
      </c>
      <c r="AO15" s="48">
        <v>65.92</v>
      </c>
      <c r="AP15" s="48">
        <v>112.7</v>
      </c>
      <c r="AQ15" s="27" t="s">
        <v>20</v>
      </c>
      <c r="AR15" s="27" t="s">
        <v>20</v>
      </c>
      <c r="AS15" s="21">
        <v>24</v>
      </c>
      <c r="AT15" s="46">
        <v>7</v>
      </c>
      <c r="AU15" s="54" t="s">
        <v>20</v>
      </c>
      <c r="AV15" s="41" t="s">
        <v>20</v>
      </c>
      <c r="AW15" s="9"/>
    </row>
    <row r="16" spans="1:49" s="40" customFormat="1" x14ac:dyDescent="0.25">
      <c r="A16" s="40" t="s">
        <v>16</v>
      </c>
      <c r="B16" s="40" t="s">
        <v>17</v>
      </c>
      <c r="C16" s="40" t="s">
        <v>36</v>
      </c>
      <c r="D16" s="9" t="s">
        <v>25</v>
      </c>
      <c r="E16" s="9">
        <v>1</v>
      </c>
      <c r="F16" s="22" t="s">
        <v>20</v>
      </c>
      <c r="G16" s="22" t="s">
        <v>20</v>
      </c>
      <c r="H16" s="22" t="s">
        <v>20</v>
      </c>
      <c r="I16" s="23" t="s">
        <v>20</v>
      </c>
      <c r="J16" s="23" t="s">
        <v>20</v>
      </c>
      <c r="K16" s="23" t="s">
        <v>20</v>
      </c>
      <c r="L16" s="23" t="s">
        <v>20</v>
      </c>
      <c r="M16" s="23" t="s">
        <v>20</v>
      </c>
      <c r="N16" s="23" t="s">
        <v>20</v>
      </c>
      <c r="O16" s="23" t="s">
        <v>20</v>
      </c>
      <c r="P16" s="7" t="s">
        <v>20</v>
      </c>
      <c r="Q16" s="7" t="s">
        <v>20</v>
      </c>
      <c r="R16" s="7" t="s">
        <v>20</v>
      </c>
      <c r="S16" s="21" t="s">
        <v>20</v>
      </c>
      <c r="T16" s="7" t="s">
        <v>20</v>
      </c>
      <c r="U16" s="22" t="s">
        <v>20</v>
      </c>
      <c r="V16" s="22" t="s">
        <v>20</v>
      </c>
      <c r="W16" s="22" t="s">
        <v>20</v>
      </c>
      <c r="X16" s="23" t="s">
        <v>20</v>
      </c>
      <c r="Y16" s="23" t="s">
        <v>20</v>
      </c>
      <c r="Z16" s="23" t="s">
        <v>20</v>
      </c>
      <c r="AA16" s="23" t="s">
        <v>20</v>
      </c>
      <c r="AB16" s="23" t="s">
        <v>20</v>
      </c>
      <c r="AC16" s="23" t="s">
        <v>20</v>
      </c>
      <c r="AD16" s="7" t="s">
        <v>20</v>
      </c>
      <c r="AE16" s="7" t="s">
        <v>20</v>
      </c>
      <c r="AF16" s="7" t="s">
        <v>20</v>
      </c>
      <c r="AG16" s="7" t="s">
        <v>20</v>
      </c>
      <c r="AH16" s="21" t="s">
        <v>20</v>
      </c>
      <c r="AI16" s="7" t="s">
        <v>20</v>
      </c>
      <c r="AJ16" s="9" t="s">
        <v>37</v>
      </c>
      <c r="AK16" s="217">
        <v>0.87</v>
      </c>
      <c r="AL16" s="217"/>
      <c r="AM16" s="47">
        <v>1047</v>
      </c>
      <c r="AN16" s="53">
        <v>6.7119999999999997</v>
      </c>
      <c r="AO16" s="48">
        <v>84.23</v>
      </c>
      <c r="AP16" s="49">
        <v>87.88</v>
      </c>
      <c r="AQ16" s="55">
        <v>11.52</v>
      </c>
      <c r="AR16" s="27">
        <v>66</v>
      </c>
      <c r="AS16" s="21">
        <v>43.3</v>
      </c>
      <c r="AT16" s="40">
        <v>13</v>
      </c>
      <c r="AU16" s="54">
        <v>43.3</v>
      </c>
      <c r="AV16" s="9">
        <v>13</v>
      </c>
      <c r="AW16" s="9"/>
    </row>
    <row r="17" spans="1:52" x14ac:dyDescent="0.25">
      <c r="A17" s="2" t="s">
        <v>16</v>
      </c>
      <c r="B17" s="2" t="s">
        <v>17</v>
      </c>
      <c r="C17" s="2" t="s">
        <v>38</v>
      </c>
      <c r="D17" s="3" t="s">
        <v>19</v>
      </c>
      <c r="E17" s="3">
        <v>1.5</v>
      </c>
      <c r="F17" s="22" t="s">
        <v>20</v>
      </c>
      <c r="G17" s="22" t="s">
        <v>20</v>
      </c>
      <c r="H17" s="22" t="s">
        <v>20</v>
      </c>
      <c r="I17" s="23" t="s">
        <v>20</v>
      </c>
      <c r="J17" s="23" t="s">
        <v>20</v>
      </c>
      <c r="K17" s="23" t="s">
        <v>20</v>
      </c>
      <c r="L17" s="23" t="s">
        <v>20</v>
      </c>
      <c r="M17" s="23" t="s">
        <v>20</v>
      </c>
      <c r="N17" s="23" t="s">
        <v>20</v>
      </c>
      <c r="O17" s="23" t="s">
        <v>20</v>
      </c>
      <c r="P17" s="7" t="s">
        <v>20</v>
      </c>
      <c r="Q17" s="7" t="s">
        <v>20</v>
      </c>
      <c r="R17" s="7" t="s">
        <v>20</v>
      </c>
      <c r="S17" s="21" t="s">
        <v>20</v>
      </c>
      <c r="T17" s="7" t="s">
        <v>20</v>
      </c>
      <c r="U17" s="22" t="s">
        <v>20</v>
      </c>
      <c r="V17" s="22" t="s">
        <v>20</v>
      </c>
      <c r="W17" s="22" t="s">
        <v>20</v>
      </c>
      <c r="X17" s="23" t="s">
        <v>20</v>
      </c>
      <c r="Y17" s="23" t="s">
        <v>20</v>
      </c>
      <c r="Z17" s="23" t="s">
        <v>20</v>
      </c>
      <c r="AA17" s="23" t="s">
        <v>20</v>
      </c>
      <c r="AB17" s="23" t="s">
        <v>20</v>
      </c>
      <c r="AC17" s="23" t="s">
        <v>20</v>
      </c>
      <c r="AD17" s="7" t="s">
        <v>20</v>
      </c>
      <c r="AE17" s="7" t="s">
        <v>20</v>
      </c>
      <c r="AF17" s="7" t="s">
        <v>20</v>
      </c>
      <c r="AG17" s="7" t="s">
        <v>20</v>
      </c>
      <c r="AH17" s="21" t="s">
        <v>20</v>
      </c>
      <c r="AI17" s="7" t="s">
        <v>20</v>
      </c>
      <c r="AJ17" s="3" t="s">
        <v>21</v>
      </c>
      <c r="AK17" s="3">
        <v>0.87</v>
      </c>
      <c r="AL17" s="3">
        <v>0.76</v>
      </c>
      <c r="AM17" s="4">
        <v>1089</v>
      </c>
      <c r="AN17" s="24">
        <v>4.1369999999999996</v>
      </c>
      <c r="AO17" s="25">
        <v>80.53</v>
      </c>
      <c r="AP17" s="26">
        <v>91.77</v>
      </c>
      <c r="AQ17" s="27" t="s">
        <v>20</v>
      </c>
      <c r="AR17" s="27" t="s">
        <v>20</v>
      </c>
      <c r="AS17" s="7">
        <v>5.3</v>
      </c>
      <c r="AT17" s="2">
        <v>2.2999999999999998</v>
      </c>
      <c r="AU17" s="8" t="s">
        <v>20</v>
      </c>
      <c r="AV17" s="3" t="s">
        <v>20</v>
      </c>
    </row>
    <row r="18" spans="1:52" s="56" customFormat="1" x14ac:dyDescent="0.25">
      <c r="A18" s="56" t="s">
        <v>16</v>
      </c>
      <c r="B18" s="56" t="s">
        <v>17</v>
      </c>
      <c r="C18" s="56" t="s">
        <v>39</v>
      </c>
      <c r="D18" s="57" t="s">
        <v>19</v>
      </c>
      <c r="E18" s="57">
        <v>1.5</v>
      </c>
      <c r="F18" s="58" t="s">
        <v>20</v>
      </c>
      <c r="G18" s="58" t="s">
        <v>20</v>
      </c>
      <c r="H18" s="58" t="s">
        <v>20</v>
      </c>
      <c r="I18" s="59" t="s">
        <v>20</v>
      </c>
      <c r="J18" s="59" t="s">
        <v>20</v>
      </c>
      <c r="K18" s="59" t="s">
        <v>20</v>
      </c>
      <c r="L18" s="59" t="s">
        <v>20</v>
      </c>
      <c r="M18" s="59" t="s">
        <v>20</v>
      </c>
      <c r="N18" s="60" t="s">
        <v>20</v>
      </c>
      <c r="O18" s="59" t="s">
        <v>20</v>
      </c>
      <c r="P18" s="59" t="s">
        <v>20</v>
      </c>
      <c r="Q18" s="59" t="s">
        <v>20</v>
      </c>
      <c r="R18" s="59" t="s">
        <v>20</v>
      </c>
      <c r="S18" s="60" t="s">
        <v>20</v>
      </c>
      <c r="T18" s="59" t="s">
        <v>20</v>
      </c>
      <c r="U18" s="58" t="s">
        <v>20</v>
      </c>
      <c r="V18" s="58" t="s">
        <v>20</v>
      </c>
      <c r="W18" s="58" t="s">
        <v>20</v>
      </c>
      <c r="X18" s="59" t="s">
        <v>20</v>
      </c>
      <c r="Y18" s="59" t="s">
        <v>20</v>
      </c>
      <c r="Z18" s="59" t="s">
        <v>20</v>
      </c>
      <c r="AA18" s="59" t="s">
        <v>20</v>
      </c>
      <c r="AB18" s="59" t="s">
        <v>20</v>
      </c>
      <c r="AC18" s="60" t="s">
        <v>20</v>
      </c>
      <c r="AD18" s="59" t="s">
        <v>20</v>
      </c>
      <c r="AE18" s="59" t="s">
        <v>20</v>
      </c>
      <c r="AF18" s="59" t="s">
        <v>20</v>
      </c>
      <c r="AG18" s="59" t="s">
        <v>20</v>
      </c>
      <c r="AH18" s="60" t="s">
        <v>20</v>
      </c>
      <c r="AI18" s="59" t="s">
        <v>20</v>
      </c>
      <c r="AJ18" s="57" t="s">
        <v>21</v>
      </c>
      <c r="AK18" s="57">
        <v>0.87</v>
      </c>
      <c r="AL18" s="57">
        <v>0.71</v>
      </c>
      <c r="AM18" s="61">
        <v>1045</v>
      </c>
      <c r="AN18" s="62">
        <v>2.887</v>
      </c>
      <c r="AO18" s="63">
        <v>74.7</v>
      </c>
      <c r="AP18" s="64">
        <v>21.33</v>
      </c>
      <c r="AQ18" s="65" t="s">
        <v>20</v>
      </c>
      <c r="AR18" s="65" t="s">
        <v>20</v>
      </c>
      <c r="AS18" s="59">
        <v>8.5</v>
      </c>
      <c r="AT18" s="66">
        <v>3</v>
      </c>
      <c r="AU18" s="58" t="s">
        <v>20</v>
      </c>
      <c r="AV18" s="67" t="s">
        <v>20</v>
      </c>
      <c r="AW18" s="68"/>
    </row>
    <row r="19" spans="1:52" s="56" customFormat="1" x14ac:dyDescent="0.25">
      <c r="A19" s="69"/>
      <c r="B19" s="69"/>
      <c r="C19" s="69"/>
      <c r="D19" s="70"/>
      <c r="E19" s="70"/>
      <c r="F19" s="71"/>
      <c r="G19" s="71"/>
      <c r="H19" s="71"/>
      <c r="I19" s="72"/>
      <c r="J19" s="72"/>
      <c r="K19" s="72"/>
      <c r="L19" s="72"/>
      <c r="M19" s="72"/>
      <c r="N19" s="73"/>
      <c r="O19" s="72"/>
      <c r="P19" s="72"/>
      <c r="Q19" s="72"/>
      <c r="R19" s="72"/>
      <c r="S19" s="73"/>
      <c r="T19" s="72"/>
      <c r="U19" s="71"/>
      <c r="V19" s="71"/>
      <c r="W19" s="71"/>
      <c r="X19" s="72"/>
      <c r="Y19" s="72"/>
      <c r="Z19" s="72"/>
      <c r="AA19" s="72"/>
      <c r="AB19" s="72"/>
      <c r="AC19" s="73"/>
      <c r="AD19" s="72"/>
      <c r="AE19" s="72"/>
      <c r="AF19" s="72"/>
      <c r="AG19" s="72"/>
      <c r="AH19" s="73"/>
      <c r="AI19" s="72"/>
      <c r="AJ19" s="70"/>
      <c r="AK19" s="70"/>
      <c r="AL19" s="70"/>
      <c r="AM19" s="74"/>
      <c r="AN19" s="75"/>
      <c r="AO19" s="76"/>
      <c r="AP19" s="77"/>
      <c r="AQ19" s="78"/>
      <c r="AR19" s="78"/>
      <c r="AS19" s="72"/>
      <c r="AT19" s="79"/>
      <c r="AU19" s="71"/>
      <c r="AV19" s="80"/>
      <c r="AW19" s="68"/>
    </row>
    <row r="20" spans="1:52" x14ac:dyDescent="0.25">
      <c r="A20" s="2" t="s">
        <v>40</v>
      </c>
      <c r="B20" s="2" t="s">
        <v>41</v>
      </c>
      <c r="C20" s="2" t="s">
        <v>42</v>
      </c>
      <c r="D20" s="3" t="s">
        <v>19</v>
      </c>
      <c r="E20" s="3">
        <v>1.5</v>
      </c>
      <c r="F20" s="22" t="s">
        <v>20</v>
      </c>
      <c r="G20" s="22" t="s">
        <v>20</v>
      </c>
      <c r="H20" s="22" t="s">
        <v>20</v>
      </c>
      <c r="I20" s="23" t="s">
        <v>20</v>
      </c>
      <c r="J20" s="23" t="s">
        <v>20</v>
      </c>
      <c r="K20" s="23" t="s">
        <v>20</v>
      </c>
      <c r="L20" s="23" t="s">
        <v>20</v>
      </c>
      <c r="M20" s="23" t="s">
        <v>20</v>
      </c>
      <c r="N20" s="23" t="s">
        <v>20</v>
      </c>
      <c r="O20" s="23" t="s">
        <v>20</v>
      </c>
      <c r="P20" s="7" t="s">
        <v>20</v>
      </c>
      <c r="Q20" s="7" t="s">
        <v>20</v>
      </c>
      <c r="R20" s="7" t="s">
        <v>20</v>
      </c>
      <c r="S20" s="21" t="s">
        <v>20</v>
      </c>
      <c r="T20" s="7" t="s">
        <v>20</v>
      </c>
      <c r="U20" s="22" t="s">
        <v>20</v>
      </c>
      <c r="V20" s="22" t="s">
        <v>20</v>
      </c>
      <c r="W20" s="22" t="s">
        <v>20</v>
      </c>
      <c r="X20" s="23" t="s">
        <v>20</v>
      </c>
      <c r="Y20" s="7" t="s">
        <v>20</v>
      </c>
      <c r="Z20" s="7" t="s">
        <v>20</v>
      </c>
      <c r="AA20" s="7" t="s">
        <v>20</v>
      </c>
      <c r="AB20" s="7" t="s">
        <v>20</v>
      </c>
      <c r="AC20" s="21" t="s">
        <v>20</v>
      </c>
      <c r="AD20" s="7" t="s">
        <v>20</v>
      </c>
      <c r="AE20" s="7" t="s">
        <v>20</v>
      </c>
      <c r="AF20" s="7" t="s">
        <v>20</v>
      </c>
      <c r="AG20" s="7" t="s">
        <v>20</v>
      </c>
      <c r="AH20" s="21" t="s">
        <v>20</v>
      </c>
      <c r="AI20" s="7" t="s">
        <v>20</v>
      </c>
      <c r="AJ20" s="3" t="s">
        <v>21</v>
      </c>
      <c r="AK20" s="3">
        <v>0.84</v>
      </c>
      <c r="AL20" s="3">
        <v>0.74</v>
      </c>
      <c r="AM20" s="81">
        <v>1040</v>
      </c>
      <c r="AN20" s="82">
        <v>4.1079999999999997</v>
      </c>
      <c r="AO20" s="83">
        <v>125.2</v>
      </c>
      <c r="AP20" s="84">
        <v>41.72</v>
      </c>
      <c r="AQ20" s="27" t="s">
        <v>20</v>
      </c>
      <c r="AR20" s="27" t="s">
        <v>20</v>
      </c>
      <c r="AS20" s="7">
        <v>19.8</v>
      </c>
      <c r="AT20" s="2">
        <v>9.1999999999999993</v>
      </c>
      <c r="AU20" s="8" t="s">
        <v>20</v>
      </c>
      <c r="AV20" s="3" t="s">
        <v>20</v>
      </c>
    </row>
    <row r="21" spans="1:52" s="40" customFormat="1" x14ac:dyDescent="0.25">
      <c r="A21" s="85" t="s">
        <v>40</v>
      </c>
      <c r="B21" s="85" t="s">
        <v>41</v>
      </c>
      <c r="C21" s="85" t="s">
        <v>43</v>
      </c>
      <c r="D21" s="86" t="s">
        <v>44</v>
      </c>
      <c r="E21" s="86">
        <v>1</v>
      </c>
      <c r="F21" s="87" t="s">
        <v>20</v>
      </c>
      <c r="G21" s="87" t="s">
        <v>20</v>
      </c>
      <c r="H21" s="87" t="s">
        <v>20</v>
      </c>
      <c r="I21" s="88" t="s">
        <v>20</v>
      </c>
      <c r="J21" s="88" t="s">
        <v>20</v>
      </c>
      <c r="K21" s="88" t="s">
        <v>20</v>
      </c>
      <c r="L21" s="88" t="s">
        <v>20</v>
      </c>
      <c r="M21" s="88" t="s">
        <v>20</v>
      </c>
      <c r="N21" s="88" t="s">
        <v>20</v>
      </c>
      <c r="O21" s="89" t="s">
        <v>20</v>
      </c>
      <c r="P21" s="89" t="s">
        <v>20</v>
      </c>
      <c r="Q21" s="89" t="s">
        <v>20</v>
      </c>
      <c r="R21" s="89" t="s">
        <v>20</v>
      </c>
      <c r="S21" s="89" t="s">
        <v>20</v>
      </c>
      <c r="T21" s="89" t="s">
        <v>20</v>
      </c>
      <c r="U21" s="86" t="s">
        <v>45</v>
      </c>
      <c r="V21" s="86">
        <v>0.72</v>
      </c>
      <c r="W21" s="86">
        <v>0.85</v>
      </c>
      <c r="X21" s="90">
        <v>1165</v>
      </c>
      <c r="Y21" s="91">
        <v>0.25519999999999998</v>
      </c>
      <c r="Z21" s="92">
        <v>97.85</v>
      </c>
      <c r="AA21" s="93">
        <v>3.028</v>
      </c>
      <c r="AB21" s="94" t="s">
        <v>20</v>
      </c>
      <c r="AC21" s="94" t="s">
        <v>20</v>
      </c>
      <c r="AD21" s="95">
        <v>3.0000000000000001E-3</v>
      </c>
      <c r="AE21" s="96">
        <v>2E-3</v>
      </c>
      <c r="AF21" s="97" t="s">
        <v>20</v>
      </c>
      <c r="AG21" s="97" t="s">
        <v>20</v>
      </c>
      <c r="AH21" s="97" t="s">
        <v>20</v>
      </c>
      <c r="AI21" s="97" t="s">
        <v>20</v>
      </c>
      <c r="AJ21" s="87" t="s">
        <v>20</v>
      </c>
      <c r="AK21" s="87" t="s">
        <v>20</v>
      </c>
      <c r="AL21" s="87" t="s">
        <v>20</v>
      </c>
      <c r="AM21" s="88" t="s">
        <v>20</v>
      </c>
      <c r="AN21" s="98" t="s">
        <v>20</v>
      </c>
      <c r="AO21" s="98" t="s">
        <v>20</v>
      </c>
      <c r="AP21" s="98" t="s">
        <v>20</v>
      </c>
      <c r="AQ21" s="98" t="s">
        <v>20</v>
      </c>
      <c r="AR21" s="98" t="s">
        <v>20</v>
      </c>
      <c r="AS21" s="98" t="s">
        <v>20</v>
      </c>
      <c r="AT21" s="98" t="s">
        <v>20</v>
      </c>
      <c r="AU21" s="99" t="s">
        <v>20</v>
      </c>
      <c r="AV21" s="86" t="s">
        <v>20</v>
      </c>
    </row>
    <row r="22" spans="1:52" x14ac:dyDescent="0.25">
      <c r="A22" s="2" t="s">
        <v>40</v>
      </c>
      <c r="B22" s="2" t="s">
        <v>41</v>
      </c>
      <c r="C22" s="2" t="s">
        <v>46</v>
      </c>
      <c r="D22" s="3" t="s">
        <v>47</v>
      </c>
      <c r="E22" s="3">
        <v>1</v>
      </c>
      <c r="F22" s="22" t="s">
        <v>20</v>
      </c>
      <c r="G22" s="22" t="s">
        <v>20</v>
      </c>
      <c r="H22" s="22" t="s">
        <v>20</v>
      </c>
      <c r="I22" s="23" t="s">
        <v>20</v>
      </c>
      <c r="J22" s="23" t="s">
        <v>20</v>
      </c>
      <c r="K22" s="23" t="s">
        <v>20</v>
      </c>
      <c r="L22" s="23" t="s">
        <v>20</v>
      </c>
      <c r="M22" s="23" t="s">
        <v>20</v>
      </c>
      <c r="N22" s="23" t="s">
        <v>20</v>
      </c>
      <c r="O22" s="7" t="s">
        <v>20</v>
      </c>
      <c r="P22" s="7" t="s">
        <v>20</v>
      </c>
      <c r="Q22" s="7" t="s">
        <v>20</v>
      </c>
      <c r="R22" s="7" t="s">
        <v>20</v>
      </c>
      <c r="S22" s="21" t="s">
        <v>20</v>
      </c>
      <c r="T22" s="7" t="s">
        <v>20</v>
      </c>
      <c r="U22" s="100" t="s">
        <v>48</v>
      </c>
      <c r="V22" s="209">
        <v>0.85</v>
      </c>
      <c r="W22" s="209"/>
      <c r="X22" s="6">
        <v>1047</v>
      </c>
      <c r="Y22" s="35">
        <v>6.718</v>
      </c>
      <c r="Z22" s="36">
        <v>88.71</v>
      </c>
      <c r="AA22" s="37">
        <v>50</v>
      </c>
      <c r="AB22" s="37">
        <v>12.73</v>
      </c>
      <c r="AC22" s="6">
        <v>84</v>
      </c>
      <c r="AD22" s="101">
        <v>43</v>
      </c>
      <c r="AE22" s="102">
        <v>13</v>
      </c>
      <c r="AF22" s="103">
        <v>13.3</v>
      </c>
      <c r="AG22" s="102">
        <v>4.3</v>
      </c>
      <c r="AH22" s="104">
        <v>29.7</v>
      </c>
      <c r="AI22" s="105">
        <v>13.692698784388709</v>
      </c>
      <c r="AJ22" s="100" t="s">
        <v>49</v>
      </c>
      <c r="AK22" s="209">
        <v>0.82</v>
      </c>
      <c r="AL22" s="209"/>
      <c r="AM22" s="6">
        <v>1047</v>
      </c>
      <c r="AN22" s="6">
        <v>3.72</v>
      </c>
      <c r="AO22" s="36">
        <v>89.49</v>
      </c>
      <c r="AP22" s="36">
        <v>126.5</v>
      </c>
      <c r="AQ22" s="37">
        <v>6.3639999999999999</v>
      </c>
      <c r="AR22" s="6">
        <v>84</v>
      </c>
      <c r="AS22" s="104">
        <v>13.3</v>
      </c>
      <c r="AT22" s="102">
        <v>4.3</v>
      </c>
      <c r="AU22" s="8">
        <v>43</v>
      </c>
      <c r="AV22" s="106">
        <v>14.352003344481217</v>
      </c>
    </row>
    <row r="23" spans="1:52" x14ac:dyDescent="0.25">
      <c r="A23" s="2" t="s">
        <v>40</v>
      </c>
      <c r="B23" s="2" t="s">
        <v>41</v>
      </c>
      <c r="C23" s="2" t="s">
        <v>50</v>
      </c>
      <c r="D23" s="3" t="s">
        <v>47</v>
      </c>
      <c r="E23" s="3">
        <v>0.5</v>
      </c>
      <c r="F23" s="22" t="s">
        <v>20</v>
      </c>
      <c r="G23" s="22" t="s">
        <v>20</v>
      </c>
      <c r="H23" s="22" t="s">
        <v>20</v>
      </c>
      <c r="I23" s="23" t="s">
        <v>20</v>
      </c>
      <c r="J23" s="23" t="s">
        <v>20</v>
      </c>
      <c r="K23" s="23" t="s">
        <v>20</v>
      </c>
      <c r="L23" s="23" t="s">
        <v>20</v>
      </c>
      <c r="M23" s="23" t="s">
        <v>20</v>
      </c>
      <c r="N23" s="23" t="s">
        <v>20</v>
      </c>
      <c r="O23" s="7" t="s">
        <v>20</v>
      </c>
      <c r="P23" s="7" t="s">
        <v>20</v>
      </c>
      <c r="Q23" s="7" t="s">
        <v>20</v>
      </c>
      <c r="R23" s="7" t="s">
        <v>20</v>
      </c>
      <c r="S23" s="21" t="s">
        <v>20</v>
      </c>
      <c r="T23" s="7" t="s">
        <v>20</v>
      </c>
      <c r="U23" s="22" t="s">
        <v>20</v>
      </c>
      <c r="V23" s="22" t="s">
        <v>20</v>
      </c>
      <c r="W23" s="22" t="s">
        <v>20</v>
      </c>
      <c r="X23" s="23" t="s">
        <v>20</v>
      </c>
      <c r="Y23" s="107" t="s">
        <v>20</v>
      </c>
      <c r="Z23" s="107" t="s">
        <v>20</v>
      </c>
      <c r="AA23" s="107" t="s">
        <v>20</v>
      </c>
      <c r="AB23" s="107" t="s">
        <v>20</v>
      </c>
      <c r="AC23" s="108" t="s">
        <v>20</v>
      </c>
      <c r="AD23" s="107" t="s">
        <v>20</v>
      </c>
      <c r="AE23" s="107" t="s">
        <v>20</v>
      </c>
      <c r="AF23" s="107" t="s">
        <v>20</v>
      </c>
      <c r="AG23" s="107" t="s">
        <v>20</v>
      </c>
      <c r="AH23" s="108" t="s">
        <v>20</v>
      </c>
      <c r="AI23" s="107" t="s">
        <v>20</v>
      </c>
      <c r="AJ23" s="3" t="s">
        <v>45</v>
      </c>
      <c r="AK23" s="3">
        <v>0.72</v>
      </c>
      <c r="AL23" s="3">
        <v>0.85</v>
      </c>
      <c r="AM23" s="6">
        <v>1160</v>
      </c>
      <c r="AN23" s="35">
        <v>0.10059999999999999</v>
      </c>
      <c r="AO23" s="36">
        <v>84.44</v>
      </c>
      <c r="AP23" s="6">
        <v>17.2</v>
      </c>
      <c r="AQ23" s="38" t="s">
        <v>20</v>
      </c>
      <c r="AR23" s="38" t="s">
        <v>20</v>
      </c>
      <c r="AS23" s="109">
        <v>1E-3</v>
      </c>
      <c r="AT23" s="6">
        <v>1E-3</v>
      </c>
      <c r="AU23" s="41" t="s">
        <v>20</v>
      </c>
      <c r="AV23" s="41" t="s">
        <v>20</v>
      </c>
      <c r="AW23" s="41"/>
    </row>
    <row r="24" spans="1:52" x14ac:dyDescent="0.25">
      <c r="A24" s="2" t="s">
        <v>40</v>
      </c>
      <c r="B24" s="2" t="s">
        <v>41</v>
      </c>
      <c r="C24" s="2" t="s">
        <v>51</v>
      </c>
      <c r="D24" s="3" t="s">
        <v>47</v>
      </c>
      <c r="E24" s="3">
        <v>0.8</v>
      </c>
      <c r="F24" s="22" t="s">
        <v>20</v>
      </c>
      <c r="G24" s="22" t="s">
        <v>20</v>
      </c>
      <c r="H24" s="22" t="s">
        <v>20</v>
      </c>
      <c r="I24" s="23" t="s">
        <v>20</v>
      </c>
      <c r="J24" s="23" t="s">
        <v>20</v>
      </c>
      <c r="K24" s="23" t="s">
        <v>20</v>
      </c>
      <c r="L24" s="23" t="s">
        <v>20</v>
      </c>
      <c r="M24" s="23" t="s">
        <v>20</v>
      </c>
      <c r="N24" s="23" t="s">
        <v>20</v>
      </c>
      <c r="O24" s="7" t="s">
        <v>20</v>
      </c>
      <c r="P24" s="7" t="s">
        <v>20</v>
      </c>
      <c r="Q24" s="7" t="s">
        <v>20</v>
      </c>
      <c r="R24" s="7" t="s">
        <v>20</v>
      </c>
      <c r="S24" s="21" t="s">
        <v>20</v>
      </c>
      <c r="T24" s="7" t="s">
        <v>20</v>
      </c>
      <c r="U24" s="22" t="s">
        <v>20</v>
      </c>
      <c r="V24" s="22" t="s">
        <v>20</v>
      </c>
      <c r="W24" s="22" t="s">
        <v>20</v>
      </c>
      <c r="X24" s="23" t="s">
        <v>20</v>
      </c>
      <c r="Y24" s="107" t="s">
        <v>20</v>
      </c>
      <c r="Z24" s="107" t="s">
        <v>20</v>
      </c>
      <c r="AA24" s="107" t="s">
        <v>20</v>
      </c>
      <c r="AB24" s="107" t="s">
        <v>20</v>
      </c>
      <c r="AC24" s="108" t="s">
        <v>20</v>
      </c>
      <c r="AD24" s="107" t="s">
        <v>20</v>
      </c>
      <c r="AE24" s="107" t="s">
        <v>20</v>
      </c>
      <c r="AF24" s="107" t="s">
        <v>20</v>
      </c>
      <c r="AG24" s="107" t="s">
        <v>20</v>
      </c>
      <c r="AH24" s="108" t="s">
        <v>20</v>
      </c>
      <c r="AI24" s="107" t="s">
        <v>20</v>
      </c>
      <c r="AJ24" s="3" t="s">
        <v>45</v>
      </c>
      <c r="AK24" s="3">
        <v>0.73</v>
      </c>
      <c r="AL24" s="3">
        <v>0.84</v>
      </c>
      <c r="AM24" s="6">
        <v>1140</v>
      </c>
      <c r="AN24" s="35">
        <v>0.14080000000000001</v>
      </c>
      <c r="AO24" s="36">
        <v>82.14</v>
      </c>
      <c r="AP24" s="37">
        <v>12.78</v>
      </c>
      <c r="AQ24" s="38" t="s">
        <v>20</v>
      </c>
      <c r="AR24" s="38" t="s">
        <v>20</v>
      </c>
      <c r="AS24" s="109">
        <v>2E-3</v>
      </c>
      <c r="AT24" s="6">
        <v>2E-3</v>
      </c>
      <c r="AU24" s="41" t="s">
        <v>20</v>
      </c>
      <c r="AV24" s="41" t="s">
        <v>20</v>
      </c>
      <c r="AW24" s="41"/>
    </row>
    <row r="25" spans="1:52" x14ac:dyDescent="0.25">
      <c r="A25" s="2" t="s">
        <v>40</v>
      </c>
      <c r="B25" s="2" t="s">
        <v>41</v>
      </c>
      <c r="C25" s="2" t="s">
        <v>27</v>
      </c>
      <c r="D25" s="3" t="s">
        <v>25</v>
      </c>
      <c r="E25" s="3">
        <v>1</v>
      </c>
      <c r="F25" s="110" t="s">
        <v>77</v>
      </c>
      <c r="G25" s="110">
        <v>0.72</v>
      </c>
      <c r="H25" s="110">
        <v>0.79</v>
      </c>
      <c r="I25" s="111">
        <v>1100</v>
      </c>
      <c r="J25" s="112">
        <v>1.736</v>
      </c>
      <c r="K25" s="113">
        <v>125.5</v>
      </c>
      <c r="L25" s="114">
        <v>35.01</v>
      </c>
      <c r="M25" s="23" t="s">
        <v>20</v>
      </c>
      <c r="N25" s="23" t="s">
        <v>20</v>
      </c>
      <c r="O25" s="7">
        <v>0.69</v>
      </c>
      <c r="P25" s="115">
        <v>0.35</v>
      </c>
      <c r="Q25" s="7">
        <v>0.18</v>
      </c>
      <c r="R25" s="115">
        <v>0.15</v>
      </c>
      <c r="S25" s="21">
        <f>O25-Q25</f>
        <v>0.51</v>
      </c>
      <c r="T25" s="116">
        <f>SQRT(P25^2+R25^2)</f>
        <v>0.38078865529319539</v>
      </c>
      <c r="U25" s="110" t="s">
        <v>83</v>
      </c>
      <c r="V25" s="110">
        <v>0.79</v>
      </c>
      <c r="W25" s="110">
        <v>0.77</v>
      </c>
      <c r="X25" s="111">
        <v>1080</v>
      </c>
      <c r="Y25" s="117">
        <v>0.8931</v>
      </c>
      <c r="Z25" s="118">
        <v>126.7</v>
      </c>
      <c r="AA25" s="119">
        <v>58</v>
      </c>
      <c r="AB25" s="107" t="s">
        <v>20</v>
      </c>
      <c r="AC25" s="108" t="s">
        <v>20</v>
      </c>
      <c r="AD25" s="107">
        <v>0.31</v>
      </c>
      <c r="AE25" s="120">
        <v>0.26</v>
      </c>
      <c r="AF25" s="107">
        <v>0.06</v>
      </c>
      <c r="AG25" s="120">
        <v>0.04</v>
      </c>
      <c r="AH25" s="21">
        <f>AD25-AF25</f>
        <v>0.25</v>
      </c>
      <c r="AI25" s="116">
        <f>SQRT(AE25^2+AG25^2)</f>
        <v>0.26305892875931813</v>
      </c>
      <c r="AJ25" s="86" t="s">
        <v>64</v>
      </c>
      <c r="AK25" s="86">
        <v>0.77</v>
      </c>
      <c r="AL25" s="86">
        <v>0.84</v>
      </c>
      <c r="AM25" s="90">
        <v>1165</v>
      </c>
      <c r="AN25" s="91">
        <v>0.3891</v>
      </c>
      <c r="AO25" s="92">
        <v>123.8</v>
      </c>
      <c r="AP25" s="93">
        <v>45.74</v>
      </c>
      <c r="AQ25" s="94" t="s">
        <v>20</v>
      </c>
      <c r="AR25" s="94" t="s">
        <v>20</v>
      </c>
      <c r="AS25" s="121">
        <v>7.0000000000000001E-3</v>
      </c>
      <c r="AT25" s="90">
        <v>4.0000000000000001E-3</v>
      </c>
      <c r="AU25" s="122">
        <f>AS25+AH25+S25</f>
        <v>0.76700000000000002</v>
      </c>
      <c r="AV25" s="41">
        <f>SQRT(AT25^2+AI25^2+T25^2)</f>
        <v>0.46283474372609495</v>
      </c>
      <c r="AW25" s="41"/>
    </row>
    <row r="26" spans="1:52" s="40" customFormat="1" x14ac:dyDescent="0.25">
      <c r="A26" s="40" t="s">
        <v>40</v>
      </c>
      <c r="B26" s="40" t="s">
        <v>41</v>
      </c>
      <c r="C26" s="40" t="s">
        <v>52</v>
      </c>
      <c r="D26" s="9" t="s">
        <v>25</v>
      </c>
      <c r="E26" s="9">
        <v>1</v>
      </c>
      <c r="F26" s="110" t="s">
        <v>20</v>
      </c>
      <c r="G26" s="22" t="s">
        <v>20</v>
      </c>
      <c r="H26" s="22" t="s">
        <v>20</v>
      </c>
      <c r="I26" s="23" t="s">
        <v>20</v>
      </c>
      <c r="J26" s="23" t="s">
        <v>20</v>
      </c>
      <c r="K26" s="23" t="s">
        <v>20</v>
      </c>
      <c r="L26" s="23" t="s">
        <v>20</v>
      </c>
      <c r="M26" s="23" t="s">
        <v>20</v>
      </c>
      <c r="N26" s="23" t="s">
        <v>20</v>
      </c>
      <c r="O26" s="7" t="s">
        <v>20</v>
      </c>
      <c r="P26" s="7" t="s">
        <v>20</v>
      </c>
      <c r="Q26" s="7" t="s">
        <v>20</v>
      </c>
      <c r="R26" s="7" t="s">
        <v>20</v>
      </c>
      <c r="S26" s="21" t="s">
        <v>20</v>
      </c>
      <c r="T26" s="7" t="s">
        <v>20</v>
      </c>
      <c r="U26" s="9" t="s">
        <v>45</v>
      </c>
      <c r="V26" s="9">
        <v>0.73</v>
      </c>
      <c r="W26" s="9">
        <v>0.83</v>
      </c>
      <c r="X26" s="42">
        <v>1145</v>
      </c>
      <c r="Y26" s="123">
        <v>1.2370000000000001</v>
      </c>
      <c r="Z26" s="43">
        <v>125.3</v>
      </c>
      <c r="AA26" s="44">
        <v>36.94</v>
      </c>
      <c r="AB26" s="107" t="s">
        <v>20</v>
      </c>
      <c r="AC26" s="108" t="s">
        <v>20</v>
      </c>
      <c r="AD26" s="124">
        <v>0.05</v>
      </c>
      <c r="AE26" s="125">
        <v>1.2999999999999999E-2</v>
      </c>
      <c r="AF26" s="107">
        <v>0.03</v>
      </c>
      <c r="AG26" s="120">
        <v>0.02</v>
      </c>
      <c r="AH26" s="108">
        <f>AD26-AF26</f>
        <v>2.0000000000000004E-2</v>
      </c>
      <c r="AI26" s="116">
        <f>SQRT(AE26^2+AG26^2)</f>
        <v>2.3853720883753128E-2</v>
      </c>
      <c r="AJ26" s="3" t="s">
        <v>21</v>
      </c>
      <c r="AK26" s="110">
        <v>0.89</v>
      </c>
      <c r="AL26" s="110">
        <v>0.72</v>
      </c>
      <c r="AM26" s="6">
        <v>1140</v>
      </c>
      <c r="AN26" s="126">
        <v>1.036</v>
      </c>
      <c r="AO26" s="127">
        <v>129.5</v>
      </c>
      <c r="AP26" s="128">
        <v>26.64</v>
      </c>
      <c r="AQ26" s="23" t="s">
        <v>20</v>
      </c>
      <c r="AR26" s="23" t="s">
        <v>20</v>
      </c>
      <c r="AS26" s="107">
        <v>1.26</v>
      </c>
      <c r="AT26" s="120">
        <v>0.69</v>
      </c>
      <c r="AU26" s="122">
        <f>AS26+AH26</f>
        <v>1.28</v>
      </c>
      <c r="AV26" s="41">
        <f>SQRT(AT26^2+AI26^2)</f>
        <v>0.69041219572078816</v>
      </c>
      <c r="AW26" s="129"/>
    </row>
    <row r="27" spans="1:52" s="40" customFormat="1" x14ac:dyDescent="0.25">
      <c r="A27" s="85" t="s">
        <v>40</v>
      </c>
      <c r="B27" s="85" t="s">
        <v>41</v>
      </c>
      <c r="C27" s="85" t="s">
        <v>32</v>
      </c>
      <c r="D27" s="86" t="s">
        <v>44</v>
      </c>
      <c r="E27" s="86">
        <v>2</v>
      </c>
      <c r="F27" s="87" t="s">
        <v>20</v>
      </c>
      <c r="G27" s="87" t="s">
        <v>20</v>
      </c>
      <c r="H27" s="87" t="s">
        <v>20</v>
      </c>
      <c r="I27" s="88" t="s">
        <v>20</v>
      </c>
      <c r="J27" s="88" t="s">
        <v>20</v>
      </c>
      <c r="K27" s="88" t="s">
        <v>20</v>
      </c>
      <c r="L27" s="88" t="s">
        <v>20</v>
      </c>
      <c r="M27" s="88" t="s">
        <v>20</v>
      </c>
      <c r="N27" s="88" t="s">
        <v>20</v>
      </c>
      <c r="O27" s="89" t="s">
        <v>20</v>
      </c>
      <c r="P27" s="89" t="s">
        <v>20</v>
      </c>
      <c r="Q27" s="89" t="s">
        <v>20</v>
      </c>
      <c r="R27" s="89" t="s">
        <v>20</v>
      </c>
      <c r="S27" s="89" t="s">
        <v>20</v>
      </c>
      <c r="T27" s="89" t="s">
        <v>20</v>
      </c>
      <c r="U27" s="86" t="s">
        <v>45</v>
      </c>
      <c r="V27" s="86">
        <v>0.73</v>
      </c>
      <c r="W27" s="86">
        <v>0.85</v>
      </c>
      <c r="X27" s="90">
        <v>1165</v>
      </c>
      <c r="Y27" s="90">
        <v>2.19</v>
      </c>
      <c r="Z27" s="92">
        <v>172.2</v>
      </c>
      <c r="AA27" s="93">
        <v>34.17</v>
      </c>
      <c r="AB27" s="98" t="s">
        <v>20</v>
      </c>
      <c r="AC27" s="98" t="s">
        <v>20</v>
      </c>
      <c r="AD27" s="95">
        <v>0.22</v>
      </c>
      <c r="AE27" s="96">
        <v>7.0000000000000007E-2</v>
      </c>
      <c r="AF27" s="89" t="s">
        <v>20</v>
      </c>
      <c r="AG27" s="97" t="s">
        <v>20</v>
      </c>
      <c r="AH27" s="89" t="s">
        <v>20</v>
      </c>
      <c r="AI27" s="97" t="s">
        <v>20</v>
      </c>
      <c r="AJ27" s="87" t="s">
        <v>20</v>
      </c>
      <c r="AK27" s="87" t="s">
        <v>20</v>
      </c>
      <c r="AL27" s="87" t="s">
        <v>20</v>
      </c>
      <c r="AM27" s="88" t="s">
        <v>20</v>
      </c>
      <c r="AN27" s="88" t="s">
        <v>20</v>
      </c>
      <c r="AO27" s="88" t="s">
        <v>20</v>
      </c>
      <c r="AP27" s="88" t="s">
        <v>20</v>
      </c>
      <c r="AQ27" s="88" t="s">
        <v>20</v>
      </c>
      <c r="AR27" s="88" t="s">
        <v>20</v>
      </c>
      <c r="AS27" s="98" t="s">
        <v>20</v>
      </c>
      <c r="AT27" s="98" t="s">
        <v>20</v>
      </c>
      <c r="AU27" s="130" t="s">
        <v>20</v>
      </c>
      <c r="AV27" s="130" t="s">
        <v>20</v>
      </c>
      <c r="AW27" s="129"/>
    </row>
    <row r="28" spans="1:52" x14ac:dyDescent="0.25">
      <c r="A28" s="2" t="s">
        <v>40</v>
      </c>
      <c r="B28" s="2" t="s">
        <v>41</v>
      </c>
      <c r="C28" s="2" t="s">
        <v>33</v>
      </c>
      <c r="D28" s="3" t="s">
        <v>47</v>
      </c>
      <c r="E28" s="3">
        <v>1.5</v>
      </c>
      <c r="F28" s="22" t="s">
        <v>20</v>
      </c>
      <c r="G28" s="22" t="s">
        <v>20</v>
      </c>
      <c r="H28" s="22" t="s">
        <v>20</v>
      </c>
      <c r="I28" s="23" t="s">
        <v>20</v>
      </c>
      <c r="J28" s="23" t="s">
        <v>20</v>
      </c>
      <c r="K28" s="23" t="s">
        <v>20</v>
      </c>
      <c r="L28" s="23" t="s">
        <v>20</v>
      </c>
      <c r="M28" s="23" t="s">
        <v>20</v>
      </c>
      <c r="N28" s="23" t="s">
        <v>20</v>
      </c>
      <c r="O28" s="7" t="s">
        <v>20</v>
      </c>
      <c r="P28" s="7" t="s">
        <v>20</v>
      </c>
      <c r="Q28" s="7" t="s">
        <v>20</v>
      </c>
      <c r="R28" s="7" t="s">
        <v>20</v>
      </c>
      <c r="S28" s="21" t="s">
        <v>20</v>
      </c>
      <c r="T28" s="7" t="s">
        <v>20</v>
      </c>
      <c r="U28" s="22" t="s">
        <v>20</v>
      </c>
      <c r="V28" s="22" t="s">
        <v>20</v>
      </c>
      <c r="W28" s="22" t="s">
        <v>20</v>
      </c>
      <c r="X28" s="23" t="s">
        <v>20</v>
      </c>
      <c r="Y28" s="107" t="s">
        <v>20</v>
      </c>
      <c r="Z28" s="107" t="s">
        <v>20</v>
      </c>
      <c r="AA28" s="107" t="s">
        <v>20</v>
      </c>
      <c r="AB28" s="107" t="s">
        <v>20</v>
      </c>
      <c r="AC28" s="107" t="s">
        <v>20</v>
      </c>
      <c r="AD28" s="107" t="s">
        <v>20</v>
      </c>
      <c r="AE28" s="115" t="s">
        <v>20</v>
      </c>
      <c r="AF28" s="7" t="s">
        <v>20</v>
      </c>
      <c r="AG28" s="115" t="s">
        <v>20</v>
      </c>
      <c r="AH28" s="131" t="s">
        <v>20</v>
      </c>
      <c r="AI28" s="115" t="s">
        <v>20</v>
      </c>
      <c r="AJ28" s="3" t="s">
        <v>45</v>
      </c>
      <c r="AK28" s="3">
        <v>0.72</v>
      </c>
      <c r="AL28" s="3">
        <v>0.85</v>
      </c>
      <c r="AM28" s="6">
        <v>1165</v>
      </c>
      <c r="AN28" s="35">
        <v>0.2399</v>
      </c>
      <c r="AO28" s="36">
        <v>82.95</v>
      </c>
      <c r="AP28" s="37">
        <v>9.6120000000000001</v>
      </c>
      <c r="AQ28" s="23" t="s">
        <v>20</v>
      </c>
      <c r="AR28" s="23" t="s">
        <v>20</v>
      </c>
      <c r="AS28" s="109">
        <v>3.0000000000000001E-3</v>
      </c>
      <c r="AT28" s="6">
        <v>2E-3</v>
      </c>
      <c r="AU28" s="41" t="s">
        <v>20</v>
      </c>
      <c r="AV28" s="41" t="s">
        <v>20</v>
      </c>
      <c r="AW28" s="129"/>
    </row>
    <row r="29" spans="1:52" x14ac:dyDescent="0.25">
      <c r="A29" s="85" t="s">
        <v>40</v>
      </c>
      <c r="B29" s="85" t="s">
        <v>41</v>
      </c>
      <c r="C29" s="85" t="s">
        <v>53</v>
      </c>
      <c r="D29" s="86" t="s">
        <v>25</v>
      </c>
      <c r="E29" s="86">
        <v>0.8</v>
      </c>
      <c r="F29" s="86" t="s">
        <v>26</v>
      </c>
      <c r="G29" s="86">
        <v>0.73</v>
      </c>
      <c r="H29" s="86">
        <v>0.85</v>
      </c>
      <c r="I29" s="90">
        <v>1165</v>
      </c>
      <c r="J29" s="91">
        <v>1.8280000000000001</v>
      </c>
      <c r="K29" s="92">
        <v>85.97</v>
      </c>
      <c r="L29" s="93">
        <v>12.01</v>
      </c>
      <c r="M29" s="88" t="s">
        <v>20</v>
      </c>
      <c r="N29" s="88" t="s">
        <v>20</v>
      </c>
      <c r="O29" s="95">
        <v>0.15</v>
      </c>
      <c r="P29" s="96">
        <v>0.06</v>
      </c>
      <c r="Q29" s="88" t="s">
        <v>20</v>
      </c>
      <c r="R29" s="132" t="s">
        <v>20</v>
      </c>
      <c r="S29" s="88" t="s">
        <v>20</v>
      </c>
      <c r="T29" s="132" t="s">
        <v>20</v>
      </c>
      <c r="U29" s="87" t="s">
        <v>20</v>
      </c>
      <c r="V29" s="87" t="s">
        <v>20</v>
      </c>
      <c r="W29" s="87" t="s">
        <v>20</v>
      </c>
      <c r="X29" s="88" t="s">
        <v>20</v>
      </c>
      <c r="Y29" s="98" t="s">
        <v>20</v>
      </c>
      <c r="Z29" s="98" t="s">
        <v>20</v>
      </c>
      <c r="AA29" s="98" t="s">
        <v>20</v>
      </c>
      <c r="AB29" s="98" t="s">
        <v>20</v>
      </c>
      <c r="AC29" s="98" t="s">
        <v>20</v>
      </c>
      <c r="AD29" s="98" t="s">
        <v>20</v>
      </c>
      <c r="AE29" s="88" t="s">
        <v>20</v>
      </c>
      <c r="AF29" s="132" t="s">
        <v>20</v>
      </c>
      <c r="AG29" s="88" t="s">
        <v>20</v>
      </c>
      <c r="AH29" s="132" t="s">
        <v>20</v>
      </c>
      <c r="AI29" s="132" t="s">
        <v>20</v>
      </c>
      <c r="AJ29" s="87" t="s">
        <v>20</v>
      </c>
      <c r="AK29" s="87" t="s">
        <v>20</v>
      </c>
      <c r="AL29" s="87" t="s">
        <v>20</v>
      </c>
      <c r="AM29" s="88" t="s">
        <v>20</v>
      </c>
      <c r="AN29" s="88" t="s">
        <v>20</v>
      </c>
      <c r="AO29" s="88" t="s">
        <v>20</v>
      </c>
      <c r="AP29" s="88" t="s">
        <v>20</v>
      </c>
      <c r="AQ29" s="88" t="s">
        <v>20</v>
      </c>
      <c r="AR29" s="88" t="s">
        <v>20</v>
      </c>
      <c r="AS29" s="98" t="s">
        <v>20</v>
      </c>
      <c r="AT29" s="98" t="s">
        <v>20</v>
      </c>
      <c r="AU29" s="130" t="s">
        <v>20</v>
      </c>
      <c r="AV29" s="130" t="s">
        <v>20</v>
      </c>
      <c r="AW29" s="129"/>
    </row>
    <row r="30" spans="1:52" x14ac:dyDescent="0.25">
      <c r="A30" s="2" t="s">
        <v>40</v>
      </c>
      <c r="B30" s="2" t="s">
        <v>41</v>
      </c>
      <c r="C30" s="2" t="s">
        <v>54</v>
      </c>
      <c r="D30" s="3" t="s">
        <v>47</v>
      </c>
      <c r="E30" s="3">
        <v>0.8</v>
      </c>
      <c r="F30" s="22" t="s">
        <v>20</v>
      </c>
      <c r="G30" s="22" t="s">
        <v>20</v>
      </c>
      <c r="H30" s="22" t="s">
        <v>20</v>
      </c>
      <c r="I30" s="23" t="s">
        <v>20</v>
      </c>
      <c r="J30" s="23" t="s">
        <v>20</v>
      </c>
      <c r="K30" s="23" t="s">
        <v>20</v>
      </c>
      <c r="L30" s="23" t="s">
        <v>20</v>
      </c>
      <c r="M30" s="23" t="s">
        <v>20</v>
      </c>
      <c r="N30" s="23" t="s">
        <v>20</v>
      </c>
      <c r="O30" s="7" t="s">
        <v>20</v>
      </c>
      <c r="P30" s="7" t="s">
        <v>20</v>
      </c>
      <c r="Q30" s="7" t="s">
        <v>20</v>
      </c>
      <c r="R30" s="7" t="s">
        <v>20</v>
      </c>
      <c r="S30" s="21" t="s">
        <v>20</v>
      </c>
      <c r="T30" s="7" t="s">
        <v>20</v>
      </c>
      <c r="U30" s="22" t="s">
        <v>20</v>
      </c>
      <c r="V30" s="22" t="s">
        <v>20</v>
      </c>
      <c r="W30" s="22" t="s">
        <v>20</v>
      </c>
      <c r="X30" s="23" t="s">
        <v>20</v>
      </c>
      <c r="Y30" s="107" t="s">
        <v>20</v>
      </c>
      <c r="Z30" s="107" t="s">
        <v>20</v>
      </c>
      <c r="AA30" s="107" t="s">
        <v>20</v>
      </c>
      <c r="AB30" s="107" t="s">
        <v>20</v>
      </c>
      <c r="AC30" s="107" t="s">
        <v>20</v>
      </c>
      <c r="AD30" s="107" t="s">
        <v>20</v>
      </c>
      <c r="AE30" s="115" t="s">
        <v>20</v>
      </c>
      <c r="AF30" s="7" t="s">
        <v>20</v>
      </c>
      <c r="AG30" s="115" t="s">
        <v>20</v>
      </c>
      <c r="AH30" s="21" t="s">
        <v>20</v>
      </c>
      <c r="AI30" s="115" t="s">
        <v>20</v>
      </c>
      <c r="AJ30" s="3" t="s">
        <v>45</v>
      </c>
      <c r="AK30" s="3">
        <v>0.71</v>
      </c>
      <c r="AL30" s="3">
        <v>0.85</v>
      </c>
      <c r="AM30" s="6">
        <v>1165</v>
      </c>
      <c r="AN30" s="35">
        <v>0.34079999999999999</v>
      </c>
      <c r="AO30" s="36">
        <v>73.849999999999994</v>
      </c>
      <c r="AP30" s="37">
        <v>6.7640000000000002</v>
      </c>
      <c r="AQ30" s="23" t="s">
        <v>20</v>
      </c>
      <c r="AR30" s="23" t="s">
        <v>20</v>
      </c>
      <c r="AS30" s="109">
        <v>5.0000000000000001E-3</v>
      </c>
      <c r="AT30" s="6">
        <v>2E-3</v>
      </c>
      <c r="AU30" s="41" t="s">
        <v>20</v>
      </c>
      <c r="AV30" s="41" t="s">
        <v>20</v>
      </c>
      <c r="AW30" s="129"/>
    </row>
    <row r="31" spans="1:52" s="56" customFormat="1" x14ac:dyDescent="0.25">
      <c r="A31" s="133" t="s">
        <v>40</v>
      </c>
      <c r="B31" s="133" t="s">
        <v>41</v>
      </c>
      <c r="C31" s="133" t="s">
        <v>55</v>
      </c>
      <c r="D31" s="134" t="s">
        <v>25</v>
      </c>
      <c r="E31" s="134">
        <v>1</v>
      </c>
      <c r="F31" s="134" t="s">
        <v>20</v>
      </c>
      <c r="G31" s="135" t="s">
        <v>20</v>
      </c>
      <c r="H31" s="135" t="s">
        <v>20</v>
      </c>
      <c r="I31" s="136" t="s">
        <v>20</v>
      </c>
      <c r="J31" s="136" t="s">
        <v>20</v>
      </c>
      <c r="K31" s="136" t="s">
        <v>20</v>
      </c>
      <c r="L31" s="136" t="s">
        <v>20</v>
      </c>
      <c r="M31" s="136" t="s">
        <v>20</v>
      </c>
      <c r="N31" s="136" t="s">
        <v>20</v>
      </c>
      <c r="O31" s="136" t="s">
        <v>20</v>
      </c>
      <c r="P31" s="136" t="s">
        <v>20</v>
      </c>
      <c r="Q31" s="136" t="s">
        <v>20</v>
      </c>
      <c r="R31" s="136" t="s">
        <v>20</v>
      </c>
      <c r="S31" s="136" t="s">
        <v>20</v>
      </c>
      <c r="T31" s="136" t="s">
        <v>20</v>
      </c>
      <c r="U31" s="134" t="s">
        <v>45</v>
      </c>
      <c r="V31" s="134">
        <v>0.72</v>
      </c>
      <c r="W31" s="134">
        <v>0.85</v>
      </c>
      <c r="X31" s="137">
        <v>1165</v>
      </c>
      <c r="Y31" s="138">
        <v>0.33239999999999997</v>
      </c>
      <c r="Z31" s="139">
        <v>87.05</v>
      </c>
      <c r="AA31" s="140">
        <v>9.7989999999999995</v>
      </c>
      <c r="AB31" s="141" t="s">
        <v>20</v>
      </c>
      <c r="AC31" s="142" t="s">
        <v>20</v>
      </c>
      <c r="AD31" s="143">
        <v>5.0000000000000001E-3</v>
      </c>
      <c r="AE31" s="144">
        <v>7.0000000000000001E-3</v>
      </c>
      <c r="AF31" s="136" t="s">
        <v>20</v>
      </c>
      <c r="AG31" s="141" t="s">
        <v>20</v>
      </c>
      <c r="AH31" s="136" t="s">
        <v>20</v>
      </c>
      <c r="AI31" s="141" t="s">
        <v>20</v>
      </c>
      <c r="AJ31" s="145" t="s">
        <v>20</v>
      </c>
      <c r="AK31" s="134" t="s">
        <v>20</v>
      </c>
      <c r="AL31" s="145" t="s">
        <v>20</v>
      </c>
      <c r="AM31" s="141" t="s">
        <v>20</v>
      </c>
      <c r="AN31" s="136" t="s">
        <v>20</v>
      </c>
      <c r="AO31" s="141" t="s">
        <v>20</v>
      </c>
      <c r="AP31" s="136" t="s">
        <v>20</v>
      </c>
      <c r="AQ31" s="141" t="s">
        <v>20</v>
      </c>
      <c r="AR31" s="146" t="s">
        <v>20</v>
      </c>
      <c r="AS31" s="147" t="s">
        <v>20</v>
      </c>
      <c r="AT31" s="147" t="s">
        <v>20</v>
      </c>
      <c r="AU31" s="148" t="s">
        <v>20</v>
      </c>
      <c r="AV31" s="148" t="s">
        <v>20</v>
      </c>
      <c r="AW31" s="149"/>
    </row>
    <row r="32" spans="1:52" x14ac:dyDescent="0.25">
      <c r="A32" s="2" t="s">
        <v>56</v>
      </c>
      <c r="B32" s="2" t="s">
        <v>75</v>
      </c>
      <c r="C32" s="2" t="s">
        <v>76</v>
      </c>
      <c r="D32" s="3" t="s">
        <v>47</v>
      </c>
      <c r="E32" s="3">
        <v>1</v>
      </c>
      <c r="F32" s="100" t="s">
        <v>37</v>
      </c>
      <c r="G32" s="209">
        <v>0.81</v>
      </c>
      <c r="H32" s="209"/>
      <c r="I32" s="6">
        <v>1040</v>
      </c>
      <c r="J32" s="37">
        <v>10.62</v>
      </c>
      <c r="K32" s="36">
        <v>70.78</v>
      </c>
      <c r="L32" s="37">
        <v>42.08</v>
      </c>
      <c r="M32" s="35">
        <v>8.0410000000000004</v>
      </c>
      <c r="N32" s="150">
        <v>63.5</v>
      </c>
      <c r="O32" s="103">
        <v>129.58476498173201</v>
      </c>
      <c r="P32" s="105">
        <v>37.479954107347602</v>
      </c>
      <c r="Q32" s="107" t="s">
        <v>20</v>
      </c>
      <c r="R32" s="7" t="s">
        <v>20</v>
      </c>
      <c r="S32" s="21" t="s">
        <v>20</v>
      </c>
      <c r="T32" s="7" t="s">
        <v>20</v>
      </c>
      <c r="U32" s="22" t="s">
        <v>20</v>
      </c>
      <c r="V32" s="22" t="s">
        <v>20</v>
      </c>
      <c r="W32" s="22" t="s">
        <v>20</v>
      </c>
      <c r="X32" s="23" t="s">
        <v>20</v>
      </c>
      <c r="Y32" s="107" t="s">
        <v>20</v>
      </c>
      <c r="Z32" s="107" t="s">
        <v>20</v>
      </c>
      <c r="AA32" s="107" t="s">
        <v>20</v>
      </c>
      <c r="AB32" s="107" t="s">
        <v>20</v>
      </c>
      <c r="AC32" s="107" t="s">
        <v>20</v>
      </c>
      <c r="AD32" s="23" t="s">
        <v>20</v>
      </c>
      <c r="AE32" s="23" t="s">
        <v>20</v>
      </c>
      <c r="AF32" s="23" t="s">
        <v>20</v>
      </c>
      <c r="AG32" s="23" t="s">
        <v>20</v>
      </c>
      <c r="AH32" s="151" t="s">
        <v>20</v>
      </c>
      <c r="AI32" s="23" t="s">
        <v>20</v>
      </c>
      <c r="AJ32" s="22" t="s">
        <v>20</v>
      </c>
      <c r="AK32" s="22" t="s">
        <v>20</v>
      </c>
      <c r="AL32" s="22" t="s">
        <v>20</v>
      </c>
      <c r="AM32" s="23" t="s">
        <v>20</v>
      </c>
      <c r="AN32" s="23" t="s">
        <v>20</v>
      </c>
      <c r="AO32" s="23" t="s">
        <v>20</v>
      </c>
      <c r="AP32" s="23" t="s">
        <v>20</v>
      </c>
      <c r="AQ32" s="23" t="s">
        <v>20</v>
      </c>
      <c r="AR32" s="23" t="s">
        <v>20</v>
      </c>
      <c r="AS32" s="23" t="s">
        <v>20</v>
      </c>
      <c r="AT32" s="23" t="s">
        <v>20</v>
      </c>
      <c r="AU32" s="152">
        <v>129.58476498173201</v>
      </c>
      <c r="AV32" s="106">
        <v>37.479954107347602</v>
      </c>
      <c r="AW32" s="129"/>
      <c r="AY32" s="40"/>
      <c r="AZ32" s="40"/>
    </row>
    <row r="33" spans="1:52" x14ac:dyDescent="0.25">
      <c r="A33" s="153" t="s">
        <v>56</v>
      </c>
      <c r="B33" s="153" t="s">
        <v>75</v>
      </c>
      <c r="C33" s="153" t="s">
        <v>46</v>
      </c>
      <c r="D33" s="20" t="s">
        <v>47</v>
      </c>
      <c r="E33" s="20">
        <v>1</v>
      </c>
      <c r="F33" s="29" t="s">
        <v>77</v>
      </c>
      <c r="G33" s="3">
        <v>0.71</v>
      </c>
      <c r="H33" s="3">
        <v>0.83</v>
      </c>
      <c r="I33" s="4">
        <v>1150</v>
      </c>
      <c r="J33" s="24">
        <v>5.0333917200349996</v>
      </c>
      <c r="K33" s="25">
        <v>123.47844452493401</v>
      </c>
      <c r="L33" s="26">
        <v>13.1758312269341</v>
      </c>
      <c r="M33" s="23" t="s">
        <v>20</v>
      </c>
      <c r="N33" s="23" t="s">
        <v>20</v>
      </c>
      <c r="O33" s="39">
        <v>1.67422821549983</v>
      </c>
      <c r="P33" s="2">
        <v>0.4</v>
      </c>
      <c r="Q33" s="39">
        <v>0.89270966639847904</v>
      </c>
      <c r="R33" s="29">
        <v>0.30775460220936901</v>
      </c>
      <c r="S33" s="5">
        <v>0.79999999999999993</v>
      </c>
      <c r="T33" s="29">
        <f>SQRT(P33^2+R33^2)</f>
        <v>0.50469089072525075</v>
      </c>
      <c r="U33" s="3" t="s">
        <v>83</v>
      </c>
      <c r="V33" s="3">
        <v>0.72</v>
      </c>
      <c r="W33" s="3">
        <v>0.83</v>
      </c>
      <c r="X33" s="6">
        <v>1047</v>
      </c>
      <c r="Y33" s="35">
        <v>3.6754330876021499</v>
      </c>
      <c r="Z33" s="36">
        <v>122.70129020473701</v>
      </c>
      <c r="AA33" s="37">
        <v>39.326901335528298</v>
      </c>
      <c r="AB33" s="107" t="s">
        <v>20</v>
      </c>
      <c r="AC33" s="107" t="s">
        <v>20</v>
      </c>
      <c r="AD33" s="103">
        <v>12.9815932140325</v>
      </c>
      <c r="AE33" s="154">
        <v>4.4039762197970704</v>
      </c>
      <c r="AF33" s="155">
        <v>2.23587639474612</v>
      </c>
      <c r="AG33" s="154">
        <v>0.765198397339937</v>
      </c>
      <c r="AH33" s="104">
        <v>10.8</v>
      </c>
      <c r="AI33" s="154">
        <v>4.4721359549995796</v>
      </c>
      <c r="AJ33" s="3" t="s">
        <v>64</v>
      </c>
      <c r="AK33" s="3">
        <v>0.72</v>
      </c>
      <c r="AL33" s="3">
        <v>0.83</v>
      </c>
      <c r="AM33" s="6">
        <v>1150</v>
      </c>
      <c r="AN33" s="35">
        <v>1.52534617759846</v>
      </c>
      <c r="AO33" s="36">
        <v>122.28194644943299</v>
      </c>
      <c r="AP33" s="37">
        <v>39.522894565616397</v>
      </c>
      <c r="AQ33" s="23" t="s">
        <v>20</v>
      </c>
      <c r="AR33" s="23" t="s">
        <v>20</v>
      </c>
      <c r="AS33" s="107">
        <v>0.2</v>
      </c>
      <c r="AT33" s="102">
        <v>0.05</v>
      </c>
      <c r="AU33" s="156">
        <v>11.8</v>
      </c>
      <c r="AV33" s="157">
        <v>4.500277769204919</v>
      </c>
      <c r="AW33" s="129"/>
      <c r="AY33" s="40"/>
      <c r="AZ33" s="40"/>
    </row>
    <row r="34" spans="1:52" s="102" customFormat="1" x14ac:dyDescent="0.25">
      <c r="A34" s="96" t="s">
        <v>56</v>
      </c>
      <c r="B34" s="96" t="s">
        <v>75</v>
      </c>
      <c r="C34" s="96" t="s">
        <v>51</v>
      </c>
      <c r="D34" s="158" t="s">
        <v>47</v>
      </c>
      <c r="E34" s="158">
        <v>0.8</v>
      </c>
      <c r="F34" s="158" t="s">
        <v>77</v>
      </c>
      <c r="G34" s="158">
        <v>0.74</v>
      </c>
      <c r="H34" s="158">
        <v>0.81</v>
      </c>
      <c r="I34" s="90">
        <v>1145</v>
      </c>
      <c r="J34" s="91">
        <v>2.2280000000000002</v>
      </c>
      <c r="K34" s="92">
        <v>138.1</v>
      </c>
      <c r="L34" s="93">
        <v>18.68</v>
      </c>
      <c r="M34" s="88" t="s">
        <v>20</v>
      </c>
      <c r="N34" s="88" t="s">
        <v>20</v>
      </c>
      <c r="O34" s="159">
        <v>0.37</v>
      </c>
      <c r="P34" s="96">
        <v>0.1</v>
      </c>
      <c r="Q34" s="89" t="s">
        <v>20</v>
      </c>
      <c r="R34" s="89" t="s">
        <v>20</v>
      </c>
      <c r="S34" s="89" t="s">
        <v>20</v>
      </c>
      <c r="T34" s="89" t="s">
        <v>20</v>
      </c>
      <c r="U34" s="87" t="s">
        <v>20</v>
      </c>
      <c r="V34" s="87" t="s">
        <v>20</v>
      </c>
      <c r="W34" s="87" t="s">
        <v>20</v>
      </c>
      <c r="X34" s="88" t="s">
        <v>20</v>
      </c>
      <c r="Y34" s="98" t="s">
        <v>20</v>
      </c>
      <c r="Z34" s="98" t="s">
        <v>20</v>
      </c>
      <c r="AA34" s="98" t="s">
        <v>20</v>
      </c>
      <c r="AB34" s="98" t="s">
        <v>20</v>
      </c>
      <c r="AC34" s="98" t="s">
        <v>20</v>
      </c>
      <c r="AD34" s="88" t="s">
        <v>20</v>
      </c>
      <c r="AE34" s="88" t="s">
        <v>20</v>
      </c>
      <c r="AF34" s="88" t="s">
        <v>20</v>
      </c>
      <c r="AG34" s="88" t="s">
        <v>20</v>
      </c>
      <c r="AH34" s="88" t="s">
        <v>20</v>
      </c>
      <c r="AI34" s="88" t="s">
        <v>20</v>
      </c>
      <c r="AJ34" s="87" t="s">
        <v>20</v>
      </c>
      <c r="AK34" s="87" t="s">
        <v>20</v>
      </c>
      <c r="AL34" s="87" t="s">
        <v>20</v>
      </c>
      <c r="AM34" s="88" t="s">
        <v>20</v>
      </c>
      <c r="AN34" s="88" t="s">
        <v>20</v>
      </c>
      <c r="AO34" s="88" t="s">
        <v>20</v>
      </c>
      <c r="AP34" s="88" t="s">
        <v>20</v>
      </c>
      <c r="AQ34" s="88" t="s">
        <v>20</v>
      </c>
      <c r="AR34" s="88" t="s">
        <v>20</v>
      </c>
      <c r="AS34" s="98" t="s">
        <v>20</v>
      </c>
      <c r="AT34" s="98" t="s">
        <v>20</v>
      </c>
      <c r="AU34" s="130" t="s">
        <v>20</v>
      </c>
      <c r="AV34" s="130" t="s">
        <v>20</v>
      </c>
      <c r="AW34" s="160"/>
      <c r="AY34" s="161"/>
      <c r="AZ34" s="161"/>
    </row>
    <row r="35" spans="1:52" x14ac:dyDescent="0.25">
      <c r="A35" s="2" t="s">
        <v>56</v>
      </c>
      <c r="B35" s="2" t="s">
        <v>75</v>
      </c>
      <c r="C35" s="2" t="s">
        <v>30</v>
      </c>
      <c r="D35" s="3" t="s">
        <v>47</v>
      </c>
      <c r="E35" s="3">
        <v>0.7</v>
      </c>
      <c r="F35" s="2" t="s">
        <v>77</v>
      </c>
      <c r="G35" s="3">
        <v>0.72</v>
      </c>
      <c r="H35" s="3">
        <v>0.84</v>
      </c>
      <c r="I35" s="4">
        <v>1150</v>
      </c>
      <c r="J35" s="24">
        <v>0.98729999999999996</v>
      </c>
      <c r="K35" s="25">
        <v>89.26</v>
      </c>
      <c r="L35" s="26">
        <v>8.1929999999999996</v>
      </c>
      <c r="M35" s="23" t="s">
        <v>20</v>
      </c>
      <c r="N35" s="23" t="s">
        <v>20</v>
      </c>
      <c r="O35" s="162">
        <v>0.06</v>
      </c>
      <c r="P35" s="52">
        <v>0.02</v>
      </c>
      <c r="Q35" s="162">
        <v>0.01</v>
      </c>
      <c r="R35" s="2">
        <v>0.01</v>
      </c>
      <c r="S35" s="163">
        <v>4.9999999999999996E-2</v>
      </c>
      <c r="T35" s="52">
        <f>SQRT(P35^2+R35^2)</f>
        <v>2.2360679774997897E-2</v>
      </c>
      <c r="U35" s="3" t="s">
        <v>83</v>
      </c>
      <c r="V35" s="3">
        <v>0.84</v>
      </c>
      <c r="W35" s="3">
        <v>0.72</v>
      </c>
      <c r="X35" s="6">
        <v>1047</v>
      </c>
      <c r="Y35" s="35">
        <v>2.2589999999999999</v>
      </c>
      <c r="Z35" s="36">
        <v>90.27</v>
      </c>
      <c r="AA35" s="37">
        <v>25.53</v>
      </c>
      <c r="AB35" s="107" t="s">
        <v>20</v>
      </c>
      <c r="AC35" s="107" t="s">
        <v>20</v>
      </c>
      <c r="AD35" s="23">
        <v>4.9000000000000004</v>
      </c>
      <c r="AE35" s="114">
        <v>1.8</v>
      </c>
      <c r="AF35" s="164">
        <v>0.15</v>
      </c>
      <c r="AG35" s="164">
        <v>0.08</v>
      </c>
      <c r="AH35" s="165">
        <f>AD35-AF35</f>
        <v>4.75</v>
      </c>
      <c r="AI35" s="114">
        <f>SQRT((AE35^2+AG35^2))</f>
        <v>1.8017769007288333</v>
      </c>
      <c r="AJ35" s="3" t="s">
        <v>64</v>
      </c>
      <c r="AK35" s="3">
        <v>0.73</v>
      </c>
      <c r="AL35" s="3">
        <v>0.83</v>
      </c>
      <c r="AM35" s="6">
        <v>1145</v>
      </c>
      <c r="AN35" s="35">
        <v>0.3947</v>
      </c>
      <c r="AO35" s="36">
        <v>89.18</v>
      </c>
      <c r="AP35" s="37">
        <v>27.02</v>
      </c>
      <c r="AQ35" s="23" t="s">
        <v>20</v>
      </c>
      <c r="AR35" s="23" t="s">
        <v>20</v>
      </c>
      <c r="AS35" s="166">
        <v>0.01</v>
      </c>
      <c r="AT35" s="6">
        <v>0.01</v>
      </c>
      <c r="AU35" s="152">
        <f>AS35+AH35+S35</f>
        <v>4.8099999999999996</v>
      </c>
      <c r="AV35" s="106">
        <f>SQRT(AT35^2+T35^2+AI35^2)</f>
        <v>1.8019433953373785</v>
      </c>
      <c r="AW35" s="129"/>
      <c r="AY35" s="40"/>
      <c r="AZ35" s="40"/>
    </row>
    <row r="36" spans="1:52" x14ac:dyDescent="0.25">
      <c r="A36" s="2" t="s">
        <v>56</v>
      </c>
      <c r="B36" s="2" t="s">
        <v>75</v>
      </c>
      <c r="C36" s="2" t="s">
        <v>78</v>
      </c>
      <c r="D36" s="3" t="s">
        <v>47</v>
      </c>
      <c r="E36" s="3">
        <v>1</v>
      </c>
      <c r="F36" s="22" t="s">
        <v>20</v>
      </c>
      <c r="G36" s="22" t="s">
        <v>20</v>
      </c>
      <c r="H36" s="22" t="s">
        <v>20</v>
      </c>
      <c r="I36" s="23" t="s">
        <v>20</v>
      </c>
      <c r="J36" s="23" t="s">
        <v>20</v>
      </c>
      <c r="K36" s="23" t="s">
        <v>20</v>
      </c>
      <c r="L36" s="23" t="s">
        <v>20</v>
      </c>
      <c r="M36" s="23" t="s">
        <v>20</v>
      </c>
      <c r="N36" s="23" t="s">
        <v>20</v>
      </c>
      <c r="O36" s="7" t="s">
        <v>20</v>
      </c>
      <c r="P36" s="7" t="s">
        <v>20</v>
      </c>
      <c r="Q36" s="7" t="s">
        <v>20</v>
      </c>
      <c r="R36" s="7" t="s">
        <v>20</v>
      </c>
      <c r="S36" s="21" t="s">
        <v>20</v>
      </c>
      <c r="T36" s="7" t="s">
        <v>20</v>
      </c>
      <c r="U36" s="22" t="s">
        <v>20</v>
      </c>
      <c r="V36" s="22" t="s">
        <v>20</v>
      </c>
      <c r="W36" s="22" t="s">
        <v>20</v>
      </c>
      <c r="X36" s="23" t="s">
        <v>20</v>
      </c>
      <c r="Y36" s="107" t="s">
        <v>20</v>
      </c>
      <c r="Z36" s="107" t="s">
        <v>20</v>
      </c>
      <c r="AA36" s="107" t="s">
        <v>20</v>
      </c>
      <c r="AB36" s="107" t="s">
        <v>20</v>
      </c>
      <c r="AC36" s="107" t="s">
        <v>20</v>
      </c>
      <c r="AD36" s="23" t="s">
        <v>20</v>
      </c>
      <c r="AE36" s="23" t="s">
        <v>20</v>
      </c>
      <c r="AF36" s="23" t="s">
        <v>20</v>
      </c>
      <c r="AG36" s="23" t="s">
        <v>20</v>
      </c>
      <c r="AH36" s="151" t="s">
        <v>20</v>
      </c>
      <c r="AI36" s="23" t="s">
        <v>20</v>
      </c>
      <c r="AJ36" s="3" t="s">
        <v>45</v>
      </c>
      <c r="AK36" s="3">
        <v>0.72</v>
      </c>
      <c r="AL36" s="3">
        <v>0.83</v>
      </c>
      <c r="AM36" s="6">
        <v>1145</v>
      </c>
      <c r="AN36" s="35">
        <v>1.198</v>
      </c>
      <c r="AO36" s="36">
        <v>138.69999999999999</v>
      </c>
      <c r="AP36" s="37">
        <v>18.920000000000002</v>
      </c>
      <c r="AQ36" s="23" t="s">
        <v>20</v>
      </c>
      <c r="AR36" s="23" t="s">
        <v>20</v>
      </c>
      <c r="AS36" s="167">
        <v>0.27</v>
      </c>
      <c r="AT36" s="6">
        <v>0.1</v>
      </c>
      <c r="AU36" s="8" t="s">
        <v>20</v>
      </c>
      <c r="AV36" s="3" t="s">
        <v>20</v>
      </c>
      <c r="AW36" s="129"/>
    </row>
    <row r="37" spans="1:52" x14ac:dyDescent="0.25">
      <c r="A37" s="85" t="s">
        <v>56</v>
      </c>
      <c r="B37" s="85" t="s">
        <v>75</v>
      </c>
      <c r="C37" s="85" t="s">
        <v>52</v>
      </c>
      <c r="D37" s="86" t="s">
        <v>47</v>
      </c>
      <c r="E37" s="86">
        <v>1.5</v>
      </c>
      <c r="F37" s="85" t="s">
        <v>77</v>
      </c>
      <c r="G37" s="86">
        <v>0.73</v>
      </c>
      <c r="H37" s="86">
        <v>0.84</v>
      </c>
      <c r="I37" s="90">
        <v>1165</v>
      </c>
      <c r="J37" s="91">
        <v>6.391</v>
      </c>
      <c r="K37" s="92">
        <v>142.9</v>
      </c>
      <c r="L37" s="93">
        <v>16.989999999999998</v>
      </c>
      <c r="M37" s="88" t="s">
        <v>20</v>
      </c>
      <c r="N37" s="88" t="s">
        <v>20</v>
      </c>
      <c r="O37" s="95">
        <v>1.9</v>
      </c>
      <c r="P37" s="96">
        <v>0.5</v>
      </c>
      <c r="Q37" s="89" t="s">
        <v>20</v>
      </c>
      <c r="R37" s="89" t="s">
        <v>20</v>
      </c>
      <c r="S37" s="89" t="s">
        <v>20</v>
      </c>
      <c r="T37" s="89" t="s">
        <v>20</v>
      </c>
      <c r="U37" s="87" t="s">
        <v>20</v>
      </c>
      <c r="V37" s="87" t="s">
        <v>20</v>
      </c>
      <c r="W37" s="87" t="s">
        <v>20</v>
      </c>
      <c r="X37" s="88" t="s">
        <v>20</v>
      </c>
      <c r="Y37" s="98" t="s">
        <v>20</v>
      </c>
      <c r="Z37" s="98" t="s">
        <v>20</v>
      </c>
      <c r="AA37" s="98" t="s">
        <v>20</v>
      </c>
      <c r="AB37" s="98" t="s">
        <v>20</v>
      </c>
      <c r="AC37" s="98" t="s">
        <v>20</v>
      </c>
      <c r="AD37" s="88" t="s">
        <v>20</v>
      </c>
      <c r="AE37" s="88" t="s">
        <v>20</v>
      </c>
      <c r="AF37" s="88" t="s">
        <v>20</v>
      </c>
      <c r="AG37" s="88" t="s">
        <v>20</v>
      </c>
      <c r="AH37" s="88" t="s">
        <v>20</v>
      </c>
      <c r="AI37" s="88" t="s">
        <v>20</v>
      </c>
      <c r="AJ37" s="87" t="s">
        <v>20</v>
      </c>
      <c r="AK37" s="87" t="s">
        <v>20</v>
      </c>
      <c r="AL37" s="87" t="s">
        <v>20</v>
      </c>
      <c r="AM37" s="88" t="s">
        <v>20</v>
      </c>
      <c r="AN37" s="88" t="s">
        <v>20</v>
      </c>
      <c r="AO37" s="88" t="s">
        <v>20</v>
      </c>
      <c r="AP37" s="88" t="s">
        <v>20</v>
      </c>
      <c r="AQ37" s="88" t="s">
        <v>20</v>
      </c>
      <c r="AR37" s="88" t="s">
        <v>20</v>
      </c>
      <c r="AS37" s="98" t="s">
        <v>20</v>
      </c>
      <c r="AT37" s="98" t="s">
        <v>20</v>
      </c>
      <c r="AU37" s="130" t="s">
        <v>20</v>
      </c>
      <c r="AV37" s="130" t="s">
        <v>20</v>
      </c>
      <c r="AW37" s="129"/>
    </row>
    <row r="38" spans="1:52" x14ac:dyDescent="0.25">
      <c r="A38" s="85" t="s">
        <v>56</v>
      </c>
      <c r="B38" s="85" t="s">
        <v>75</v>
      </c>
      <c r="C38" s="85" t="s">
        <v>79</v>
      </c>
      <c r="D38" s="86" t="s">
        <v>25</v>
      </c>
      <c r="E38" s="86">
        <v>0.7</v>
      </c>
      <c r="F38" s="87" t="s">
        <v>20</v>
      </c>
      <c r="G38" s="87" t="s">
        <v>20</v>
      </c>
      <c r="H38" s="87" t="s">
        <v>20</v>
      </c>
      <c r="I38" s="88" t="s">
        <v>20</v>
      </c>
      <c r="J38" s="88" t="s">
        <v>20</v>
      </c>
      <c r="K38" s="88" t="s">
        <v>20</v>
      </c>
      <c r="L38" s="88" t="s">
        <v>20</v>
      </c>
      <c r="M38" s="88" t="s">
        <v>20</v>
      </c>
      <c r="N38" s="88" t="s">
        <v>20</v>
      </c>
      <c r="O38" s="89" t="s">
        <v>20</v>
      </c>
      <c r="P38" s="89" t="s">
        <v>20</v>
      </c>
      <c r="Q38" s="89" t="s">
        <v>20</v>
      </c>
      <c r="R38" s="89" t="s">
        <v>20</v>
      </c>
      <c r="S38" s="89" t="s">
        <v>20</v>
      </c>
      <c r="T38" s="89" t="s">
        <v>20</v>
      </c>
      <c r="U38" s="86" t="s">
        <v>45</v>
      </c>
      <c r="V38" s="86">
        <v>0.74</v>
      </c>
      <c r="W38" s="86">
        <v>0.83</v>
      </c>
      <c r="X38" s="90">
        <v>1145</v>
      </c>
      <c r="Y38" s="90">
        <v>5.56</v>
      </c>
      <c r="Z38" s="92">
        <v>129.30000000000001</v>
      </c>
      <c r="AA38" s="93">
        <v>13.18</v>
      </c>
      <c r="AB38" s="98" t="s">
        <v>20</v>
      </c>
      <c r="AC38" s="98" t="s">
        <v>20</v>
      </c>
      <c r="AD38" s="95">
        <v>2.2999999999999998</v>
      </c>
      <c r="AE38" s="96">
        <v>0.6</v>
      </c>
      <c r="AF38" s="88" t="s">
        <v>20</v>
      </c>
      <c r="AG38" s="88" t="s">
        <v>20</v>
      </c>
      <c r="AH38" s="88" t="s">
        <v>20</v>
      </c>
      <c r="AI38" s="88" t="s">
        <v>20</v>
      </c>
      <c r="AJ38" s="87" t="s">
        <v>20</v>
      </c>
      <c r="AK38" s="87" t="s">
        <v>20</v>
      </c>
      <c r="AL38" s="87" t="s">
        <v>20</v>
      </c>
      <c r="AM38" s="88" t="s">
        <v>20</v>
      </c>
      <c r="AN38" s="88" t="s">
        <v>20</v>
      </c>
      <c r="AO38" s="88" t="s">
        <v>20</v>
      </c>
      <c r="AP38" s="88" t="s">
        <v>20</v>
      </c>
      <c r="AQ38" s="88" t="s">
        <v>20</v>
      </c>
      <c r="AR38" s="88" t="s">
        <v>20</v>
      </c>
      <c r="AS38" s="98" t="s">
        <v>20</v>
      </c>
      <c r="AT38" s="98" t="s">
        <v>20</v>
      </c>
      <c r="AU38" s="130" t="s">
        <v>20</v>
      </c>
      <c r="AV38" s="130" t="s">
        <v>20</v>
      </c>
      <c r="AW38" s="129"/>
    </row>
    <row r="39" spans="1:52" x14ac:dyDescent="0.25">
      <c r="A39" s="2" t="s">
        <v>56</v>
      </c>
      <c r="B39" s="2" t="s">
        <v>75</v>
      </c>
      <c r="C39" s="2" t="s">
        <v>80</v>
      </c>
      <c r="D39" s="3" t="s">
        <v>47</v>
      </c>
      <c r="E39" s="3">
        <v>1</v>
      </c>
      <c r="F39" s="102" t="s">
        <v>48</v>
      </c>
      <c r="G39" s="209">
        <v>0.79</v>
      </c>
      <c r="H39" s="209"/>
      <c r="I39" s="6">
        <v>1045</v>
      </c>
      <c r="J39" s="37">
        <v>10.19</v>
      </c>
      <c r="K39" s="36">
        <v>132.9</v>
      </c>
      <c r="L39" s="6">
        <v>26</v>
      </c>
      <c r="M39" s="23" t="s">
        <v>20</v>
      </c>
      <c r="N39" s="208">
        <v>115</v>
      </c>
      <c r="O39" s="101">
        <v>106</v>
      </c>
      <c r="P39" s="102">
        <v>31</v>
      </c>
      <c r="Q39" s="101">
        <v>0.08</v>
      </c>
      <c r="R39" s="102">
        <v>0.1</v>
      </c>
      <c r="S39" s="104">
        <v>105.92</v>
      </c>
      <c r="T39" s="105">
        <f>SQRT(P39^2+R39^2)</f>
        <v>31.000161289902994</v>
      </c>
      <c r="U39" s="22" t="s">
        <v>20</v>
      </c>
      <c r="V39" s="22" t="s">
        <v>20</v>
      </c>
      <c r="W39" s="22" t="s">
        <v>20</v>
      </c>
      <c r="X39" s="23" t="s">
        <v>20</v>
      </c>
      <c r="Y39" s="107" t="s">
        <v>20</v>
      </c>
      <c r="Z39" s="107" t="s">
        <v>20</v>
      </c>
      <c r="AA39" s="107" t="s">
        <v>20</v>
      </c>
      <c r="AB39" s="107" t="s">
        <v>20</v>
      </c>
      <c r="AC39" s="107" t="s">
        <v>20</v>
      </c>
      <c r="AD39" s="23" t="s">
        <v>20</v>
      </c>
      <c r="AE39" s="23" t="s">
        <v>20</v>
      </c>
      <c r="AF39" s="23" t="s">
        <v>20</v>
      </c>
      <c r="AG39" s="23" t="s">
        <v>20</v>
      </c>
      <c r="AH39" s="151" t="s">
        <v>20</v>
      </c>
      <c r="AI39" s="23" t="s">
        <v>20</v>
      </c>
      <c r="AJ39" s="3" t="s">
        <v>64</v>
      </c>
      <c r="AK39" s="3">
        <v>0.72</v>
      </c>
      <c r="AL39" s="3">
        <v>0.82</v>
      </c>
      <c r="AM39" s="6">
        <v>1150</v>
      </c>
      <c r="AN39" s="35">
        <v>0.27939999999999998</v>
      </c>
      <c r="AO39" s="36">
        <v>121.9</v>
      </c>
      <c r="AP39" s="37">
        <v>39.81</v>
      </c>
      <c r="AQ39" s="23" t="s">
        <v>20</v>
      </c>
      <c r="AR39" s="23" t="s">
        <v>20</v>
      </c>
      <c r="AS39" s="166">
        <v>0.01</v>
      </c>
      <c r="AT39" s="6">
        <v>0.01</v>
      </c>
      <c r="AU39" s="152">
        <v>105.93</v>
      </c>
      <c r="AV39" s="106">
        <v>31.000162902797786</v>
      </c>
      <c r="AW39" s="41"/>
    </row>
    <row r="40" spans="1:52" x14ac:dyDescent="0.25">
      <c r="A40" s="2" t="s">
        <v>56</v>
      </c>
      <c r="B40" s="2" t="s">
        <v>75</v>
      </c>
      <c r="C40" s="2" t="s">
        <v>81</v>
      </c>
      <c r="D40" s="3" t="s">
        <v>47</v>
      </c>
      <c r="E40" s="3">
        <v>0.8</v>
      </c>
      <c r="F40" s="22" t="s">
        <v>20</v>
      </c>
      <c r="G40" s="22" t="s">
        <v>20</v>
      </c>
      <c r="H40" s="22" t="s">
        <v>20</v>
      </c>
      <c r="I40" s="23" t="s">
        <v>20</v>
      </c>
      <c r="J40" s="23" t="s">
        <v>20</v>
      </c>
      <c r="K40" s="23" t="s">
        <v>20</v>
      </c>
      <c r="L40" s="23" t="s">
        <v>20</v>
      </c>
      <c r="M40" s="23" t="s">
        <v>20</v>
      </c>
      <c r="N40" s="23" t="s">
        <v>20</v>
      </c>
      <c r="O40" s="107" t="s">
        <v>20</v>
      </c>
      <c r="P40" s="107" t="s">
        <v>20</v>
      </c>
      <c r="Q40" s="107" t="s">
        <v>20</v>
      </c>
      <c r="R40" s="107" t="s">
        <v>20</v>
      </c>
      <c r="S40" s="108" t="s">
        <v>20</v>
      </c>
      <c r="T40" s="107" t="s">
        <v>20</v>
      </c>
      <c r="U40" s="22" t="s">
        <v>20</v>
      </c>
      <c r="V40" s="22" t="s">
        <v>20</v>
      </c>
      <c r="W40" s="22" t="s">
        <v>20</v>
      </c>
      <c r="X40" s="23" t="s">
        <v>20</v>
      </c>
      <c r="Y40" s="107" t="s">
        <v>20</v>
      </c>
      <c r="Z40" s="107" t="s">
        <v>20</v>
      </c>
      <c r="AA40" s="107" t="s">
        <v>20</v>
      </c>
      <c r="AB40" s="107" t="s">
        <v>20</v>
      </c>
      <c r="AC40" s="107" t="s">
        <v>20</v>
      </c>
      <c r="AD40" s="23" t="s">
        <v>20</v>
      </c>
      <c r="AE40" s="23" t="s">
        <v>20</v>
      </c>
      <c r="AF40" s="23" t="s">
        <v>20</v>
      </c>
      <c r="AG40" s="23" t="s">
        <v>20</v>
      </c>
      <c r="AH40" s="151" t="s">
        <v>20</v>
      </c>
      <c r="AI40" s="23" t="s">
        <v>20</v>
      </c>
      <c r="AJ40" s="3" t="s">
        <v>45</v>
      </c>
      <c r="AK40" s="3">
        <v>0.72</v>
      </c>
      <c r="AL40" s="3">
        <v>0.82</v>
      </c>
      <c r="AM40" s="6">
        <v>1150</v>
      </c>
      <c r="AN40" s="35">
        <v>0.54200000000000004</v>
      </c>
      <c r="AO40" s="36">
        <v>93.56</v>
      </c>
      <c r="AP40" s="6">
        <v>21.2</v>
      </c>
      <c r="AQ40" s="23" t="s">
        <v>20</v>
      </c>
      <c r="AR40" s="23" t="s">
        <v>20</v>
      </c>
      <c r="AS40" s="166">
        <v>0.02</v>
      </c>
      <c r="AT40" s="6">
        <v>0.01</v>
      </c>
      <c r="AU40" s="8" t="s">
        <v>20</v>
      </c>
      <c r="AV40" s="3" t="s">
        <v>20</v>
      </c>
      <c r="AW40" s="129"/>
    </row>
    <row r="41" spans="1:52" x14ac:dyDescent="0.25">
      <c r="A41" s="2" t="s">
        <v>56</v>
      </c>
      <c r="B41" s="2" t="s">
        <v>75</v>
      </c>
      <c r="C41" s="2" t="s">
        <v>60</v>
      </c>
      <c r="D41" s="3" t="s">
        <v>25</v>
      </c>
      <c r="E41" s="3">
        <v>0.7</v>
      </c>
      <c r="F41" s="22" t="s">
        <v>20</v>
      </c>
      <c r="G41" s="22" t="s">
        <v>20</v>
      </c>
      <c r="H41" s="22" t="s">
        <v>20</v>
      </c>
      <c r="I41" s="23" t="s">
        <v>20</v>
      </c>
      <c r="J41" s="23" t="s">
        <v>20</v>
      </c>
      <c r="K41" s="23" t="s">
        <v>20</v>
      </c>
      <c r="L41" s="23" t="s">
        <v>20</v>
      </c>
      <c r="M41" s="23" t="s">
        <v>20</v>
      </c>
      <c r="N41" s="23" t="s">
        <v>20</v>
      </c>
      <c r="O41" s="107" t="s">
        <v>20</v>
      </c>
      <c r="P41" s="107" t="s">
        <v>20</v>
      </c>
      <c r="Q41" s="107" t="s">
        <v>20</v>
      </c>
      <c r="R41" s="107" t="s">
        <v>20</v>
      </c>
      <c r="S41" s="108" t="s">
        <v>20</v>
      </c>
      <c r="T41" s="107" t="s">
        <v>20</v>
      </c>
      <c r="U41" s="22" t="s">
        <v>20</v>
      </c>
      <c r="V41" s="22" t="s">
        <v>20</v>
      </c>
      <c r="W41" s="22" t="s">
        <v>20</v>
      </c>
      <c r="X41" s="23" t="s">
        <v>20</v>
      </c>
      <c r="Y41" s="107" t="s">
        <v>20</v>
      </c>
      <c r="Z41" s="107" t="s">
        <v>20</v>
      </c>
      <c r="AA41" s="107" t="s">
        <v>20</v>
      </c>
      <c r="AB41" s="107" t="s">
        <v>20</v>
      </c>
      <c r="AC41" s="107" t="s">
        <v>20</v>
      </c>
      <c r="AD41" s="23" t="s">
        <v>20</v>
      </c>
      <c r="AE41" s="23" t="s">
        <v>20</v>
      </c>
      <c r="AF41" s="23" t="s">
        <v>20</v>
      </c>
      <c r="AG41" s="23" t="s">
        <v>20</v>
      </c>
      <c r="AH41" s="151" t="s">
        <v>20</v>
      </c>
      <c r="AI41" s="23" t="s">
        <v>20</v>
      </c>
      <c r="AJ41" s="3" t="s">
        <v>37</v>
      </c>
      <c r="AK41" s="210">
        <v>0.81</v>
      </c>
      <c r="AL41" s="210"/>
      <c r="AM41" s="4">
        <v>1047</v>
      </c>
      <c r="AN41" s="4">
        <v>5.22</v>
      </c>
      <c r="AO41" s="25">
        <v>107.7</v>
      </c>
      <c r="AP41" s="26">
        <v>40.380000000000003</v>
      </c>
      <c r="AQ41" s="24">
        <v>8.1059999999999999</v>
      </c>
      <c r="AR41" s="4">
        <v>85</v>
      </c>
      <c r="AS41" s="7">
        <v>26</v>
      </c>
      <c r="AT41" s="2">
        <v>8</v>
      </c>
      <c r="AU41" s="8">
        <v>26</v>
      </c>
      <c r="AV41" s="106">
        <v>8</v>
      </c>
      <c r="AW41" s="41"/>
    </row>
    <row r="42" spans="1:52" x14ac:dyDescent="0.25">
      <c r="A42" s="2" t="s">
        <v>56</v>
      </c>
      <c r="B42" s="2" t="s">
        <v>75</v>
      </c>
      <c r="C42" s="2" t="s">
        <v>61</v>
      </c>
      <c r="D42" s="3" t="s">
        <v>47</v>
      </c>
      <c r="E42" s="3">
        <v>1</v>
      </c>
      <c r="F42" s="102" t="s">
        <v>48</v>
      </c>
      <c r="G42" s="209">
        <v>0.81</v>
      </c>
      <c r="H42" s="209"/>
      <c r="I42" s="6">
        <v>1047</v>
      </c>
      <c r="J42" s="35">
        <v>9.9459999999999997</v>
      </c>
      <c r="K42" s="36">
        <v>108.4</v>
      </c>
      <c r="L42" s="36">
        <v>128.80000000000001</v>
      </c>
      <c r="M42" s="35">
        <v>7.4390000000000001</v>
      </c>
      <c r="N42" s="6">
        <v>90</v>
      </c>
      <c r="O42" s="101">
        <v>146</v>
      </c>
      <c r="P42" s="102">
        <v>49</v>
      </c>
      <c r="Q42" s="101">
        <v>95</v>
      </c>
      <c r="R42" s="102">
        <v>31</v>
      </c>
      <c r="S42" s="124">
        <v>51</v>
      </c>
      <c r="T42" s="105">
        <f>SQRT(P42^2+R42^2)</f>
        <v>57.982756057296896</v>
      </c>
      <c r="U42" s="22" t="s">
        <v>20</v>
      </c>
      <c r="V42" s="22" t="s">
        <v>20</v>
      </c>
      <c r="W42" s="22" t="s">
        <v>20</v>
      </c>
      <c r="X42" s="23" t="s">
        <v>20</v>
      </c>
      <c r="Y42" s="107" t="s">
        <v>20</v>
      </c>
      <c r="Z42" s="107" t="s">
        <v>20</v>
      </c>
      <c r="AA42" s="107" t="s">
        <v>20</v>
      </c>
      <c r="AB42" s="107" t="s">
        <v>20</v>
      </c>
      <c r="AC42" s="107" t="s">
        <v>20</v>
      </c>
      <c r="AD42" s="23" t="s">
        <v>20</v>
      </c>
      <c r="AE42" s="23" t="s">
        <v>20</v>
      </c>
      <c r="AF42" s="23" t="s">
        <v>20</v>
      </c>
      <c r="AG42" s="23" t="s">
        <v>20</v>
      </c>
      <c r="AH42" s="151" t="s">
        <v>20</v>
      </c>
      <c r="AI42" s="23" t="s">
        <v>20</v>
      </c>
      <c r="AJ42" s="3" t="s">
        <v>49</v>
      </c>
      <c r="AK42" s="210">
        <v>0.78</v>
      </c>
      <c r="AL42" s="210"/>
      <c r="AM42" s="4">
        <v>1047</v>
      </c>
      <c r="AN42" s="4">
        <v>12.32</v>
      </c>
      <c r="AO42" s="25">
        <v>105.1</v>
      </c>
      <c r="AP42" s="26">
        <v>64.680000000000007</v>
      </c>
      <c r="AQ42" s="26">
        <v>21.66</v>
      </c>
      <c r="AR42" s="4">
        <v>90</v>
      </c>
      <c r="AS42" s="7">
        <v>95</v>
      </c>
      <c r="AT42" s="2">
        <v>30</v>
      </c>
      <c r="AU42" s="8">
        <v>146</v>
      </c>
      <c r="AV42" s="106">
        <v>65.283994975797853</v>
      </c>
      <c r="AW42" s="41"/>
    </row>
    <row r="43" spans="1:52" x14ac:dyDescent="0.25">
      <c r="A43" s="2" t="s">
        <v>56</v>
      </c>
      <c r="B43" s="2" t="s">
        <v>75</v>
      </c>
      <c r="C43" s="2" t="s">
        <v>63</v>
      </c>
      <c r="D43" s="3" t="s">
        <v>47</v>
      </c>
      <c r="E43" s="3">
        <v>1</v>
      </c>
      <c r="F43" s="102" t="s">
        <v>48</v>
      </c>
      <c r="G43" s="209">
        <v>0.81</v>
      </c>
      <c r="H43" s="209"/>
      <c r="I43" s="6">
        <v>1047</v>
      </c>
      <c r="J43" s="6">
        <v>3.12</v>
      </c>
      <c r="K43" s="36">
        <v>121.2</v>
      </c>
      <c r="L43" s="37">
        <v>46.86</v>
      </c>
      <c r="M43" s="6">
        <v>4.88</v>
      </c>
      <c r="N43" s="6">
        <v>100</v>
      </c>
      <c r="O43" s="101">
        <v>9.4</v>
      </c>
      <c r="P43" s="102">
        <v>2.9</v>
      </c>
      <c r="Q43" s="101">
        <v>4.7</v>
      </c>
      <c r="R43" s="102">
        <v>2</v>
      </c>
      <c r="S43" s="124">
        <f>O43-Q43</f>
        <v>4.7</v>
      </c>
      <c r="T43" s="154">
        <f>SQRT(P43^2+R43^2)</f>
        <v>3.5227829907617076</v>
      </c>
      <c r="U43" s="22" t="s">
        <v>20</v>
      </c>
      <c r="V43" s="22" t="s">
        <v>20</v>
      </c>
      <c r="W43" s="22" t="s">
        <v>20</v>
      </c>
      <c r="X43" s="23" t="s">
        <v>20</v>
      </c>
      <c r="Y43" s="107" t="s">
        <v>20</v>
      </c>
      <c r="Z43" s="107" t="s">
        <v>20</v>
      </c>
      <c r="AA43" s="107" t="s">
        <v>20</v>
      </c>
      <c r="AB43" s="107" t="s">
        <v>20</v>
      </c>
      <c r="AC43" s="107" t="s">
        <v>20</v>
      </c>
      <c r="AD43" s="23" t="s">
        <v>20</v>
      </c>
      <c r="AE43" s="23" t="s">
        <v>20</v>
      </c>
      <c r="AF43" s="23" t="s">
        <v>20</v>
      </c>
      <c r="AG43" s="23" t="s">
        <v>20</v>
      </c>
      <c r="AH43" s="151" t="s">
        <v>20</v>
      </c>
      <c r="AI43" s="23" t="s">
        <v>20</v>
      </c>
      <c r="AJ43" s="3" t="s">
        <v>49</v>
      </c>
      <c r="AK43" s="210">
        <v>0.82</v>
      </c>
      <c r="AL43" s="210"/>
      <c r="AM43" s="4">
        <v>1047</v>
      </c>
      <c r="AN43" s="24">
        <v>2.2210000000000001</v>
      </c>
      <c r="AO43" s="25">
        <v>122.2</v>
      </c>
      <c r="AP43" s="26">
        <v>64.52</v>
      </c>
      <c r="AQ43" s="24">
        <v>4.8120000000000003</v>
      </c>
      <c r="AR43" s="4">
        <v>100</v>
      </c>
      <c r="AS43" s="7">
        <v>4.7</v>
      </c>
      <c r="AT43" s="2">
        <v>2</v>
      </c>
      <c r="AU43" s="30">
        <v>9.4</v>
      </c>
      <c r="AV43" s="31">
        <v>4.0509258201058191</v>
      </c>
      <c r="AW43" s="41"/>
    </row>
    <row r="44" spans="1:52" x14ac:dyDescent="0.25">
      <c r="A44" s="2" t="s">
        <v>56</v>
      </c>
      <c r="B44" s="2" t="s">
        <v>75</v>
      </c>
      <c r="C44" s="2" t="s">
        <v>39</v>
      </c>
      <c r="D44" s="3" t="s">
        <v>25</v>
      </c>
      <c r="E44" s="3">
        <v>1.2</v>
      </c>
      <c r="F44" s="22" t="s">
        <v>20</v>
      </c>
      <c r="G44" s="22" t="s">
        <v>20</v>
      </c>
      <c r="H44" s="22" t="s">
        <v>20</v>
      </c>
      <c r="I44" s="23" t="s">
        <v>20</v>
      </c>
      <c r="J44" s="23" t="s">
        <v>20</v>
      </c>
      <c r="K44" s="23" t="s">
        <v>20</v>
      </c>
      <c r="L44" s="23" t="s">
        <v>20</v>
      </c>
      <c r="M44" s="23" t="s">
        <v>20</v>
      </c>
      <c r="N44" s="23" t="s">
        <v>20</v>
      </c>
      <c r="O44" s="7" t="s">
        <v>20</v>
      </c>
      <c r="P44" s="7" t="s">
        <v>20</v>
      </c>
      <c r="Q44" s="7" t="s">
        <v>20</v>
      </c>
      <c r="R44" s="7" t="s">
        <v>20</v>
      </c>
      <c r="S44" s="21" t="s">
        <v>20</v>
      </c>
      <c r="T44" s="7" t="s">
        <v>20</v>
      </c>
      <c r="U44" s="22" t="s">
        <v>20</v>
      </c>
      <c r="V44" s="22" t="s">
        <v>20</v>
      </c>
      <c r="W44" s="22" t="s">
        <v>20</v>
      </c>
      <c r="X44" s="23" t="s">
        <v>20</v>
      </c>
      <c r="Y44" s="107" t="s">
        <v>20</v>
      </c>
      <c r="Z44" s="107" t="s">
        <v>20</v>
      </c>
      <c r="AA44" s="107" t="s">
        <v>20</v>
      </c>
      <c r="AB44" s="107" t="s">
        <v>20</v>
      </c>
      <c r="AC44" s="107" t="s">
        <v>20</v>
      </c>
      <c r="AD44" s="23" t="s">
        <v>20</v>
      </c>
      <c r="AE44" s="23" t="s">
        <v>20</v>
      </c>
      <c r="AF44" s="23" t="s">
        <v>20</v>
      </c>
      <c r="AG44" s="23" t="s">
        <v>20</v>
      </c>
      <c r="AH44" s="151" t="s">
        <v>20</v>
      </c>
      <c r="AI44" s="23" t="s">
        <v>20</v>
      </c>
      <c r="AJ44" s="3" t="s">
        <v>37</v>
      </c>
      <c r="AK44" s="210">
        <v>0.78</v>
      </c>
      <c r="AL44" s="210"/>
      <c r="AM44" s="4">
        <v>1047</v>
      </c>
      <c r="AN44" s="24">
        <v>7.7809999999999997</v>
      </c>
      <c r="AO44" s="25">
        <v>107.6</v>
      </c>
      <c r="AP44" s="26">
        <v>33.36</v>
      </c>
      <c r="AQ44" s="24">
        <v>5.2670000000000003</v>
      </c>
      <c r="AR44" s="4">
        <v>90</v>
      </c>
      <c r="AS44" s="168">
        <v>58.2</v>
      </c>
      <c r="AT44" s="33">
        <v>22.2</v>
      </c>
      <c r="AU44" s="152">
        <v>58.2</v>
      </c>
      <c r="AV44" s="106">
        <v>22.2</v>
      </c>
      <c r="AW44" s="41"/>
    </row>
    <row r="45" spans="1:52" x14ac:dyDescent="0.25">
      <c r="A45" s="2" t="s">
        <v>56</v>
      </c>
      <c r="B45" s="2" t="s">
        <v>75</v>
      </c>
      <c r="C45" s="2" t="s">
        <v>54</v>
      </c>
      <c r="D45" s="3" t="s">
        <v>25</v>
      </c>
      <c r="E45" s="3">
        <v>1</v>
      </c>
      <c r="F45" s="22" t="s">
        <v>20</v>
      </c>
      <c r="G45" s="22" t="s">
        <v>20</v>
      </c>
      <c r="H45" s="22" t="s">
        <v>20</v>
      </c>
      <c r="I45" s="23" t="s">
        <v>20</v>
      </c>
      <c r="J45" s="23" t="s">
        <v>20</v>
      </c>
      <c r="K45" s="23" t="s">
        <v>20</v>
      </c>
      <c r="L45" s="23" t="s">
        <v>20</v>
      </c>
      <c r="M45" s="23" t="s">
        <v>20</v>
      </c>
      <c r="N45" s="23" t="s">
        <v>20</v>
      </c>
      <c r="O45" s="7" t="s">
        <v>20</v>
      </c>
      <c r="P45" s="7" t="s">
        <v>20</v>
      </c>
      <c r="Q45" s="7" t="s">
        <v>20</v>
      </c>
      <c r="R45" s="7" t="s">
        <v>20</v>
      </c>
      <c r="S45" s="21" t="s">
        <v>20</v>
      </c>
      <c r="T45" s="7" t="s">
        <v>20</v>
      </c>
      <c r="U45" s="22" t="s">
        <v>20</v>
      </c>
      <c r="V45" s="22" t="s">
        <v>20</v>
      </c>
      <c r="W45" s="22" t="s">
        <v>20</v>
      </c>
      <c r="X45" s="23" t="s">
        <v>20</v>
      </c>
      <c r="Y45" s="107" t="s">
        <v>20</v>
      </c>
      <c r="Z45" s="107" t="s">
        <v>20</v>
      </c>
      <c r="AA45" s="107" t="s">
        <v>20</v>
      </c>
      <c r="AB45" s="107" t="s">
        <v>20</v>
      </c>
      <c r="AC45" s="107" t="s">
        <v>20</v>
      </c>
      <c r="AD45" s="23" t="s">
        <v>20</v>
      </c>
      <c r="AE45" s="23" t="s">
        <v>20</v>
      </c>
      <c r="AF45" s="23" t="s">
        <v>20</v>
      </c>
      <c r="AG45" s="23" t="s">
        <v>20</v>
      </c>
      <c r="AH45" s="151" t="s">
        <v>20</v>
      </c>
      <c r="AI45" s="23" t="s">
        <v>20</v>
      </c>
      <c r="AJ45" s="3" t="s">
        <v>37</v>
      </c>
      <c r="AK45" s="210">
        <v>0.79</v>
      </c>
      <c r="AL45" s="210"/>
      <c r="AM45" s="4">
        <v>1047</v>
      </c>
      <c r="AN45" s="4">
        <v>11.03</v>
      </c>
      <c r="AO45" s="25">
        <v>86.93</v>
      </c>
      <c r="AP45" s="4">
        <v>33.1</v>
      </c>
      <c r="AQ45" s="24">
        <v>6.8449999999999998</v>
      </c>
      <c r="AR45" s="4">
        <v>65</v>
      </c>
      <c r="AS45" s="32">
        <v>123.559275705538</v>
      </c>
      <c r="AT45" s="33">
        <v>36.165426674695297</v>
      </c>
      <c r="AU45" s="152">
        <v>123.559275705538</v>
      </c>
      <c r="AV45" s="106">
        <v>36.165426674695297</v>
      </c>
      <c r="AW45" s="41"/>
    </row>
    <row r="46" spans="1:52" s="56" customFormat="1" x14ac:dyDescent="0.25">
      <c r="A46" s="169" t="s">
        <v>56</v>
      </c>
      <c r="B46" s="169" t="s">
        <v>75</v>
      </c>
      <c r="C46" s="169" t="s">
        <v>69</v>
      </c>
      <c r="D46" s="170" t="s">
        <v>25</v>
      </c>
      <c r="E46" s="170">
        <v>1</v>
      </c>
      <c r="F46" s="170" t="s">
        <v>26</v>
      </c>
      <c r="G46" s="170">
        <v>0.73</v>
      </c>
      <c r="H46" s="170">
        <v>0.83</v>
      </c>
      <c r="I46" s="171">
        <v>1150</v>
      </c>
      <c r="J46" s="172">
        <v>8.2170000000000005</v>
      </c>
      <c r="K46" s="173">
        <v>57.49</v>
      </c>
      <c r="L46" s="174">
        <v>66.89</v>
      </c>
      <c r="M46" s="175" t="s">
        <v>20</v>
      </c>
      <c r="N46" s="175" t="s">
        <v>20</v>
      </c>
      <c r="O46" s="176">
        <v>4.5</v>
      </c>
      <c r="P46" s="169">
        <v>1.3</v>
      </c>
      <c r="Q46" s="176">
        <v>1.7</v>
      </c>
      <c r="R46" s="169">
        <v>0.4</v>
      </c>
      <c r="S46" s="177">
        <v>2.8</v>
      </c>
      <c r="T46" s="178">
        <v>1.3601470508735443</v>
      </c>
      <c r="U46" s="170" t="s">
        <v>20</v>
      </c>
      <c r="V46" s="170" t="s">
        <v>20</v>
      </c>
      <c r="W46" s="170" t="s">
        <v>20</v>
      </c>
      <c r="X46" s="179" t="s">
        <v>20</v>
      </c>
      <c r="Y46" s="179" t="s">
        <v>20</v>
      </c>
      <c r="Z46" s="179" t="s">
        <v>20</v>
      </c>
      <c r="AA46" s="179" t="s">
        <v>20</v>
      </c>
      <c r="AB46" s="179" t="s">
        <v>20</v>
      </c>
      <c r="AC46" s="179" t="s">
        <v>20</v>
      </c>
      <c r="AD46" s="180" t="s">
        <v>20</v>
      </c>
      <c r="AE46" s="180" t="s">
        <v>20</v>
      </c>
      <c r="AF46" s="180" t="s">
        <v>20</v>
      </c>
      <c r="AG46" s="180" t="s">
        <v>20</v>
      </c>
      <c r="AH46" s="181" t="s">
        <v>20</v>
      </c>
      <c r="AI46" s="180" t="s">
        <v>20</v>
      </c>
      <c r="AJ46" s="170" t="s">
        <v>73</v>
      </c>
      <c r="AK46" s="170">
        <v>0.83</v>
      </c>
      <c r="AL46" s="170">
        <v>0.76</v>
      </c>
      <c r="AM46" s="171">
        <v>1089</v>
      </c>
      <c r="AN46" s="172">
        <v>5.0449999999999999</v>
      </c>
      <c r="AO46" s="173">
        <v>55.5</v>
      </c>
      <c r="AP46" s="171">
        <v>96.3</v>
      </c>
      <c r="AQ46" s="182" t="s">
        <v>20</v>
      </c>
      <c r="AR46" s="182" t="s">
        <v>20</v>
      </c>
      <c r="AS46" s="183">
        <v>7.8</v>
      </c>
      <c r="AT46" s="169">
        <v>3</v>
      </c>
      <c r="AU46" s="184">
        <v>10.6</v>
      </c>
      <c r="AV46" s="185">
        <v>3.2939338184001206</v>
      </c>
      <c r="AW46" s="68"/>
    </row>
    <row r="47" spans="1:52" x14ac:dyDescent="0.25">
      <c r="A47" s="85" t="s">
        <v>56</v>
      </c>
      <c r="B47" s="85" t="s">
        <v>57</v>
      </c>
      <c r="C47" s="85" t="s">
        <v>18</v>
      </c>
      <c r="D47" s="86" t="s">
        <v>25</v>
      </c>
      <c r="E47" s="86">
        <v>1</v>
      </c>
      <c r="F47" s="87" t="s">
        <v>20</v>
      </c>
      <c r="G47" s="87" t="s">
        <v>20</v>
      </c>
      <c r="H47" s="87" t="s">
        <v>20</v>
      </c>
      <c r="I47" s="88" t="s">
        <v>20</v>
      </c>
      <c r="J47" s="88" t="s">
        <v>20</v>
      </c>
      <c r="K47" s="88" t="s">
        <v>20</v>
      </c>
      <c r="L47" s="88" t="s">
        <v>20</v>
      </c>
      <c r="M47" s="88" t="s">
        <v>20</v>
      </c>
      <c r="N47" s="88" t="s">
        <v>20</v>
      </c>
      <c r="O47" s="89" t="s">
        <v>20</v>
      </c>
      <c r="P47" s="89" t="s">
        <v>20</v>
      </c>
      <c r="Q47" s="89" t="s">
        <v>20</v>
      </c>
      <c r="R47" s="89" t="s">
        <v>20</v>
      </c>
      <c r="S47" s="89" t="s">
        <v>20</v>
      </c>
      <c r="T47" s="89" t="s">
        <v>20</v>
      </c>
      <c r="U47" s="86" t="s">
        <v>45</v>
      </c>
      <c r="V47" s="86">
        <v>0.73</v>
      </c>
      <c r="W47" s="86">
        <v>0.83</v>
      </c>
      <c r="X47" s="90">
        <v>1145</v>
      </c>
      <c r="Y47" s="186">
        <v>0.30049999999999999</v>
      </c>
      <c r="Z47" s="92">
        <v>111.2</v>
      </c>
      <c r="AA47" s="93">
        <v>36.56</v>
      </c>
      <c r="AB47" s="98" t="s">
        <v>20</v>
      </c>
      <c r="AC47" s="98" t="s">
        <v>20</v>
      </c>
      <c r="AD47" s="187">
        <v>8.0000000000000002E-3</v>
      </c>
      <c r="AE47" s="188">
        <v>5.0000000000000001E-3</v>
      </c>
      <c r="AF47" s="89" t="s">
        <v>20</v>
      </c>
      <c r="AG47" s="97" t="s">
        <v>20</v>
      </c>
      <c r="AH47" s="89" t="s">
        <v>20</v>
      </c>
      <c r="AI47" s="97" t="s">
        <v>20</v>
      </c>
      <c r="AJ47" s="87" t="s">
        <v>20</v>
      </c>
      <c r="AK47" s="87" t="s">
        <v>20</v>
      </c>
      <c r="AL47" s="87" t="s">
        <v>20</v>
      </c>
      <c r="AM47" s="88" t="s">
        <v>20</v>
      </c>
      <c r="AN47" s="88" t="s">
        <v>20</v>
      </c>
      <c r="AO47" s="88" t="s">
        <v>20</v>
      </c>
      <c r="AP47" s="88" t="s">
        <v>20</v>
      </c>
      <c r="AQ47" s="88" t="s">
        <v>20</v>
      </c>
      <c r="AR47" s="88" t="s">
        <v>20</v>
      </c>
      <c r="AS47" s="88" t="s">
        <v>20</v>
      </c>
      <c r="AT47" s="132" t="s">
        <v>20</v>
      </c>
      <c r="AU47" s="87" t="s">
        <v>20</v>
      </c>
      <c r="AV47" s="189" t="s">
        <v>20</v>
      </c>
      <c r="AW47" s="129"/>
    </row>
    <row r="48" spans="1:52" x14ac:dyDescent="0.25">
      <c r="A48" s="2" t="s">
        <v>56</v>
      </c>
      <c r="B48" s="2" t="s">
        <v>57</v>
      </c>
      <c r="C48" s="2" t="s">
        <v>22</v>
      </c>
      <c r="D48" s="3" t="s">
        <v>25</v>
      </c>
      <c r="E48" s="3">
        <v>1.5</v>
      </c>
      <c r="F48" s="22" t="s">
        <v>20</v>
      </c>
      <c r="G48" s="22" t="s">
        <v>20</v>
      </c>
      <c r="H48" s="22" t="s">
        <v>20</v>
      </c>
      <c r="I48" s="23" t="s">
        <v>20</v>
      </c>
      <c r="J48" s="23" t="s">
        <v>20</v>
      </c>
      <c r="K48" s="23" t="s">
        <v>20</v>
      </c>
      <c r="L48" s="23" t="s">
        <v>20</v>
      </c>
      <c r="M48" s="23" t="s">
        <v>20</v>
      </c>
      <c r="N48" s="23" t="s">
        <v>20</v>
      </c>
      <c r="O48" s="7" t="s">
        <v>20</v>
      </c>
      <c r="P48" s="7" t="s">
        <v>20</v>
      </c>
      <c r="Q48" s="7" t="s">
        <v>20</v>
      </c>
      <c r="R48" s="7" t="s">
        <v>20</v>
      </c>
      <c r="S48" s="21" t="s">
        <v>20</v>
      </c>
      <c r="T48" s="7" t="s">
        <v>20</v>
      </c>
      <c r="U48" s="3" t="s">
        <v>45</v>
      </c>
      <c r="V48" s="3">
        <v>0.73</v>
      </c>
      <c r="W48" s="3">
        <v>0.85</v>
      </c>
      <c r="X48" s="6">
        <v>1165</v>
      </c>
      <c r="Y48" s="35">
        <v>7.6609999999999996</v>
      </c>
      <c r="Z48" s="36">
        <v>121.8</v>
      </c>
      <c r="AA48" s="6">
        <v>47</v>
      </c>
      <c r="AB48" s="190" t="s">
        <v>20</v>
      </c>
      <c r="AC48" s="190" t="s">
        <v>20</v>
      </c>
      <c r="AD48" s="1">
        <v>2.7</v>
      </c>
      <c r="AE48" s="2">
        <v>0.7</v>
      </c>
      <c r="AF48" s="1">
        <v>1.7</v>
      </c>
      <c r="AG48" s="2">
        <v>0.5</v>
      </c>
      <c r="AH48" s="45">
        <v>1.0000000000000002</v>
      </c>
      <c r="AI48" s="29">
        <v>0.86023252670426265</v>
      </c>
      <c r="AJ48" s="3" t="s">
        <v>21</v>
      </c>
      <c r="AK48" s="3">
        <v>0.85</v>
      </c>
      <c r="AL48" s="3">
        <v>0.72</v>
      </c>
      <c r="AM48" s="4">
        <v>1040</v>
      </c>
      <c r="AN48" s="24">
        <v>6.141</v>
      </c>
      <c r="AO48" s="25">
        <v>124.2</v>
      </c>
      <c r="AP48" s="25">
        <v>113.7</v>
      </c>
      <c r="AQ48" s="131" t="s">
        <v>20</v>
      </c>
      <c r="AR48" s="131" t="s">
        <v>20</v>
      </c>
      <c r="AS48" s="7">
        <v>44</v>
      </c>
      <c r="AT48" s="2">
        <v>13</v>
      </c>
      <c r="AU48" s="152">
        <v>45</v>
      </c>
      <c r="AV48" s="106">
        <v>13.028430450365079</v>
      </c>
      <c r="AW48" s="41"/>
    </row>
    <row r="49" spans="1:52" x14ac:dyDescent="0.25">
      <c r="A49" s="2" t="s">
        <v>56</v>
      </c>
      <c r="B49" s="2" t="s">
        <v>57</v>
      </c>
      <c r="C49" s="2" t="s">
        <v>46</v>
      </c>
      <c r="D49" s="3" t="s">
        <v>25</v>
      </c>
      <c r="E49" s="3">
        <v>1</v>
      </c>
      <c r="F49" s="22" t="s">
        <v>20</v>
      </c>
      <c r="G49" s="22" t="s">
        <v>20</v>
      </c>
      <c r="H49" s="22" t="s">
        <v>20</v>
      </c>
      <c r="I49" s="23" t="s">
        <v>20</v>
      </c>
      <c r="J49" s="23" t="s">
        <v>20</v>
      </c>
      <c r="K49" s="23" t="s">
        <v>20</v>
      </c>
      <c r="L49" s="23" t="s">
        <v>20</v>
      </c>
      <c r="M49" s="23" t="s">
        <v>20</v>
      </c>
      <c r="N49" s="23" t="s">
        <v>20</v>
      </c>
      <c r="O49" s="7" t="s">
        <v>20</v>
      </c>
      <c r="P49" s="7" t="s">
        <v>20</v>
      </c>
      <c r="Q49" s="7" t="s">
        <v>20</v>
      </c>
      <c r="R49" s="7" t="s">
        <v>20</v>
      </c>
      <c r="S49" s="21" t="s">
        <v>20</v>
      </c>
      <c r="T49" s="7" t="s">
        <v>20</v>
      </c>
      <c r="U49" s="3" t="s">
        <v>45</v>
      </c>
      <c r="V49" s="3">
        <v>0.72</v>
      </c>
      <c r="W49" s="3">
        <v>0.83</v>
      </c>
      <c r="X49" s="6">
        <v>1145</v>
      </c>
      <c r="Y49" s="35">
        <v>5.1520000000000001</v>
      </c>
      <c r="Z49" s="36">
        <v>118.9</v>
      </c>
      <c r="AA49" s="37">
        <v>16.96</v>
      </c>
      <c r="AB49" s="190" t="s">
        <v>20</v>
      </c>
      <c r="AC49" s="190" t="s">
        <v>20</v>
      </c>
      <c r="AD49" s="39">
        <v>1.98</v>
      </c>
      <c r="AE49" s="29">
        <v>0.52</v>
      </c>
      <c r="AF49" s="39">
        <v>1.29</v>
      </c>
      <c r="AG49" s="29">
        <v>0.39</v>
      </c>
      <c r="AH49" s="5">
        <v>0.7</v>
      </c>
      <c r="AI49" s="29">
        <v>0.6403124237432849</v>
      </c>
      <c r="AJ49" s="3" t="s">
        <v>21</v>
      </c>
      <c r="AK49" s="3">
        <v>0.83</v>
      </c>
      <c r="AL49" s="3">
        <v>0.72</v>
      </c>
      <c r="AM49" s="4">
        <v>1040</v>
      </c>
      <c r="AN49" s="24">
        <v>4.1550000000000002</v>
      </c>
      <c r="AO49" s="25">
        <v>117.5</v>
      </c>
      <c r="AP49" s="26">
        <v>71.540000000000006</v>
      </c>
      <c r="AQ49" s="131" t="s">
        <v>20</v>
      </c>
      <c r="AR49" s="131" t="s">
        <v>20</v>
      </c>
      <c r="AS49" s="168">
        <v>20.2</v>
      </c>
      <c r="AT49" s="33">
        <v>6.8</v>
      </c>
      <c r="AU49" s="152">
        <v>20.7</v>
      </c>
      <c r="AV49" s="106">
        <v>7.0292247083159891</v>
      </c>
      <c r="AW49" s="41"/>
    </row>
    <row r="50" spans="1:52" x14ac:dyDescent="0.25">
      <c r="A50" s="2" t="s">
        <v>56</v>
      </c>
      <c r="B50" s="2" t="s">
        <v>57</v>
      </c>
      <c r="C50" s="2" t="s">
        <v>58</v>
      </c>
      <c r="D50" s="3" t="s">
        <v>25</v>
      </c>
      <c r="E50" s="3">
        <v>0.8</v>
      </c>
      <c r="F50" s="3" t="s">
        <v>26</v>
      </c>
      <c r="G50" s="3">
        <v>0.72</v>
      </c>
      <c r="H50" s="3">
        <v>0.84</v>
      </c>
      <c r="I50" s="6">
        <v>1165</v>
      </c>
      <c r="J50" s="35">
        <v>3.6280000000000001</v>
      </c>
      <c r="K50" s="36">
        <v>120.7</v>
      </c>
      <c r="L50" s="37">
        <v>30.13</v>
      </c>
      <c r="M50" s="191" t="s">
        <v>20</v>
      </c>
      <c r="N50" s="191" t="s">
        <v>20</v>
      </c>
      <c r="O50" s="39">
        <v>0.74</v>
      </c>
      <c r="P50" s="29">
        <v>0.15</v>
      </c>
      <c r="Q50" s="39">
        <v>0.61</v>
      </c>
      <c r="R50" s="29">
        <v>0.17</v>
      </c>
      <c r="S50" s="45">
        <f>O50-Q50</f>
        <v>0.13</v>
      </c>
      <c r="T50" s="29">
        <v>0.22671568097509268</v>
      </c>
      <c r="U50" s="22" t="s">
        <v>20</v>
      </c>
      <c r="V50" s="22" t="s">
        <v>20</v>
      </c>
      <c r="W50" s="22" t="s">
        <v>20</v>
      </c>
      <c r="X50" s="23" t="s">
        <v>20</v>
      </c>
      <c r="Y50" s="107" t="s">
        <v>20</v>
      </c>
      <c r="Z50" s="107" t="s">
        <v>20</v>
      </c>
      <c r="AA50" s="107" t="s">
        <v>20</v>
      </c>
      <c r="AB50" s="107" t="s">
        <v>20</v>
      </c>
      <c r="AC50" s="107" t="s">
        <v>20</v>
      </c>
      <c r="AD50" s="7" t="s">
        <v>20</v>
      </c>
      <c r="AE50" s="7" t="s">
        <v>20</v>
      </c>
      <c r="AF50" s="7" t="s">
        <v>20</v>
      </c>
      <c r="AG50" s="7" t="s">
        <v>20</v>
      </c>
      <c r="AH50" s="21" t="s">
        <v>20</v>
      </c>
      <c r="AI50" s="7" t="s">
        <v>20</v>
      </c>
      <c r="AJ50" s="3" t="s">
        <v>21</v>
      </c>
      <c r="AK50" s="3">
        <v>0.84</v>
      </c>
      <c r="AL50" s="3">
        <v>0.73</v>
      </c>
      <c r="AM50" s="4">
        <v>1040</v>
      </c>
      <c r="AN50" s="24">
        <v>3.9889999999999999</v>
      </c>
      <c r="AO50" s="25">
        <v>121.3</v>
      </c>
      <c r="AP50" s="26">
        <v>70.28</v>
      </c>
      <c r="AQ50" s="131" t="s">
        <v>20</v>
      </c>
      <c r="AR50" s="131" t="s">
        <v>20</v>
      </c>
      <c r="AS50" s="7">
        <v>18.600000000000001</v>
      </c>
      <c r="AT50" s="2">
        <v>5.6</v>
      </c>
      <c r="AU50" s="152">
        <v>19</v>
      </c>
      <c r="AV50" s="106">
        <v>6.0042818055117966</v>
      </c>
      <c r="AW50" s="41"/>
    </row>
    <row r="51" spans="1:52" s="40" customFormat="1" x14ac:dyDescent="0.25">
      <c r="A51" s="40" t="s">
        <v>56</v>
      </c>
      <c r="B51" s="40" t="s">
        <v>57</v>
      </c>
      <c r="C51" s="40" t="s">
        <v>59</v>
      </c>
      <c r="D51" s="9" t="s">
        <v>25</v>
      </c>
      <c r="E51" s="9">
        <v>1</v>
      </c>
      <c r="F51" s="22" t="s">
        <v>20</v>
      </c>
      <c r="G51" s="22" t="s">
        <v>20</v>
      </c>
      <c r="H51" s="22" t="s">
        <v>20</v>
      </c>
      <c r="I51" s="23" t="s">
        <v>20</v>
      </c>
      <c r="J51" s="191" t="s">
        <v>20</v>
      </c>
      <c r="K51" s="191" t="s">
        <v>20</v>
      </c>
      <c r="L51" s="191" t="s">
        <v>20</v>
      </c>
      <c r="M51" s="191" t="s">
        <v>20</v>
      </c>
      <c r="N51" s="191" t="s">
        <v>20</v>
      </c>
      <c r="O51" s="7" t="s">
        <v>20</v>
      </c>
      <c r="P51" s="7" t="s">
        <v>20</v>
      </c>
      <c r="Q51" s="7" t="s">
        <v>20</v>
      </c>
      <c r="R51" s="7" t="s">
        <v>20</v>
      </c>
      <c r="S51" s="21" t="s">
        <v>20</v>
      </c>
      <c r="T51" s="7" t="s">
        <v>20</v>
      </c>
      <c r="U51" s="9" t="s">
        <v>45</v>
      </c>
      <c r="V51" s="9">
        <v>0.74</v>
      </c>
      <c r="W51" s="9">
        <v>0.82</v>
      </c>
      <c r="X51" s="42">
        <v>1150</v>
      </c>
      <c r="Y51" s="42">
        <v>2.5099999999999998</v>
      </c>
      <c r="Z51" s="43">
        <v>91.63</v>
      </c>
      <c r="AA51" s="123">
        <v>9.9879999999999995</v>
      </c>
      <c r="AB51" s="107" t="s">
        <v>20</v>
      </c>
      <c r="AC51" s="107" t="s">
        <v>20</v>
      </c>
      <c r="AD51" s="163">
        <v>0.28999999999999998</v>
      </c>
      <c r="AE51" s="40">
        <v>0.1</v>
      </c>
      <c r="AF51" s="5">
        <v>0.24</v>
      </c>
      <c r="AG51" s="40">
        <v>0.1</v>
      </c>
      <c r="AH51" s="45">
        <v>0.05</v>
      </c>
      <c r="AI51" s="46">
        <v>0.14142135623730953</v>
      </c>
      <c r="AJ51" s="9" t="s">
        <v>21</v>
      </c>
      <c r="AK51" s="9">
        <v>0.82</v>
      </c>
      <c r="AL51" s="9">
        <v>0.73</v>
      </c>
      <c r="AM51" s="47">
        <v>1045</v>
      </c>
      <c r="AN51" s="53">
        <v>2.2690000000000001</v>
      </c>
      <c r="AO51" s="48">
        <v>93.33</v>
      </c>
      <c r="AP51" s="49">
        <v>89.63</v>
      </c>
      <c r="AQ51" s="131" t="s">
        <v>20</v>
      </c>
      <c r="AR51" s="131" t="s">
        <v>20</v>
      </c>
      <c r="AS51" s="50">
        <v>6.03</v>
      </c>
      <c r="AT51" s="46">
        <v>2.2599999999999998</v>
      </c>
      <c r="AU51" s="122">
        <v>6.08</v>
      </c>
      <c r="AV51" s="41">
        <v>2.0049937655763421</v>
      </c>
      <c r="AW51" s="41"/>
    </row>
    <row r="52" spans="1:52" s="40" customFormat="1" x14ac:dyDescent="0.25">
      <c r="A52" s="40" t="s">
        <v>56</v>
      </c>
      <c r="B52" s="40" t="s">
        <v>57</v>
      </c>
      <c r="C52" s="40" t="s">
        <v>32</v>
      </c>
      <c r="D52" s="9" t="s">
        <v>25</v>
      </c>
      <c r="E52" s="9">
        <v>1.5</v>
      </c>
      <c r="F52" s="192" t="s">
        <v>26</v>
      </c>
      <c r="G52" s="40">
        <v>0.71</v>
      </c>
      <c r="H52" s="40">
        <v>0.83</v>
      </c>
      <c r="I52" s="47">
        <v>1145</v>
      </c>
      <c r="J52" s="53">
        <v>4.4400000000000004</v>
      </c>
      <c r="K52" s="48">
        <v>200.3</v>
      </c>
      <c r="L52" s="49">
        <v>36.18</v>
      </c>
      <c r="M52" s="193" t="s">
        <v>20</v>
      </c>
      <c r="N52" s="193" t="s">
        <v>20</v>
      </c>
      <c r="O52" s="50">
        <v>1.47</v>
      </c>
      <c r="P52" s="131">
        <v>0.5</v>
      </c>
      <c r="Q52" s="45">
        <v>1.41</v>
      </c>
      <c r="R52" s="46">
        <v>0.52</v>
      </c>
      <c r="S52" s="50">
        <v>0.06</v>
      </c>
      <c r="T52" s="131">
        <v>0.7</v>
      </c>
      <c r="U52" s="22" t="s">
        <v>20</v>
      </c>
      <c r="V52" s="22" t="s">
        <v>20</v>
      </c>
      <c r="W52" s="22" t="s">
        <v>20</v>
      </c>
      <c r="X52" s="23" t="s">
        <v>20</v>
      </c>
      <c r="Y52" s="107" t="s">
        <v>20</v>
      </c>
      <c r="Z52" s="107" t="s">
        <v>20</v>
      </c>
      <c r="AA52" s="107" t="s">
        <v>20</v>
      </c>
      <c r="AB52" s="107" t="s">
        <v>20</v>
      </c>
      <c r="AC52" s="107" t="s">
        <v>20</v>
      </c>
      <c r="AD52" s="41"/>
      <c r="AJ52" s="9" t="s">
        <v>21</v>
      </c>
      <c r="AK52" s="9">
        <v>0.83</v>
      </c>
      <c r="AL52" s="9">
        <v>0.71</v>
      </c>
      <c r="AM52" s="47">
        <v>1045</v>
      </c>
      <c r="AN52" s="40">
        <v>4.3499999999999996</v>
      </c>
      <c r="AO52" s="194">
        <v>202.5</v>
      </c>
      <c r="AP52" s="46">
        <v>56.62</v>
      </c>
      <c r="AQ52" s="131" t="s">
        <v>20</v>
      </c>
      <c r="AR52" s="131" t="s">
        <v>20</v>
      </c>
      <c r="AS52" s="50">
        <v>19.25</v>
      </c>
      <c r="AT52" s="46">
        <v>7.6</v>
      </c>
      <c r="AU52" s="51">
        <v>19.3</v>
      </c>
      <c r="AV52" s="129">
        <v>7.7</v>
      </c>
    </row>
    <row r="53" spans="1:52" s="40" customFormat="1" x14ac:dyDescent="0.25">
      <c r="A53" s="40" t="s">
        <v>56</v>
      </c>
      <c r="B53" s="40" t="s">
        <v>57</v>
      </c>
      <c r="C53" s="40" t="s">
        <v>60</v>
      </c>
      <c r="D53" s="9" t="s">
        <v>47</v>
      </c>
      <c r="E53" s="9">
        <v>1.5</v>
      </c>
      <c r="F53" s="22" t="s">
        <v>20</v>
      </c>
      <c r="G53" s="22" t="s">
        <v>20</v>
      </c>
      <c r="H53" s="22" t="s">
        <v>20</v>
      </c>
      <c r="I53" s="23" t="s">
        <v>20</v>
      </c>
      <c r="J53" s="191" t="s">
        <v>20</v>
      </c>
      <c r="K53" s="191" t="s">
        <v>20</v>
      </c>
      <c r="L53" s="191" t="s">
        <v>20</v>
      </c>
      <c r="M53" s="191" t="s">
        <v>20</v>
      </c>
      <c r="N53" s="191" t="s">
        <v>20</v>
      </c>
      <c r="O53" s="7" t="s">
        <v>20</v>
      </c>
      <c r="P53" s="7" t="s">
        <v>20</v>
      </c>
      <c r="Q53" s="7" t="s">
        <v>20</v>
      </c>
      <c r="R53" s="7" t="s">
        <v>20</v>
      </c>
      <c r="S53" s="21" t="s">
        <v>20</v>
      </c>
      <c r="T53" s="7" t="s">
        <v>20</v>
      </c>
      <c r="U53" s="22" t="s">
        <v>20</v>
      </c>
      <c r="V53" s="22" t="s">
        <v>20</v>
      </c>
      <c r="W53" s="22" t="s">
        <v>20</v>
      </c>
      <c r="X53" s="23" t="s">
        <v>20</v>
      </c>
      <c r="Y53" s="107" t="s">
        <v>20</v>
      </c>
      <c r="Z53" s="107" t="s">
        <v>20</v>
      </c>
      <c r="AA53" s="107" t="s">
        <v>20</v>
      </c>
      <c r="AB53" s="107" t="s">
        <v>20</v>
      </c>
      <c r="AC53" s="107" t="s">
        <v>20</v>
      </c>
      <c r="AD53" s="7" t="s">
        <v>20</v>
      </c>
      <c r="AE53" s="7" t="s">
        <v>20</v>
      </c>
      <c r="AF53" s="7" t="s">
        <v>20</v>
      </c>
      <c r="AG53" s="7" t="s">
        <v>20</v>
      </c>
      <c r="AJ53" s="9" t="s">
        <v>45</v>
      </c>
      <c r="AK53" s="9">
        <v>0.72</v>
      </c>
      <c r="AL53" s="9">
        <v>0.85</v>
      </c>
      <c r="AM53" s="42">
        <v>1170</v>
      </c>
      <c r="AN53" s="123">
        <v>1.734</v>
      </c>
      <c r="AO53" s="43">
        <v>115.9</v>
      </c>
      <c r="AP53" s="44">
        <v>31.86</v>
      </c>
      <c r="AQ53" s="131" t="s">
        <v>20</v>
      </c>
      <c r="AR53" s="131" t="s">
        <v>20</v>
      </c>
      <c r="AS53" s="195">
        <v>0.12</v>
      </c>
      <c r="AT53" s="42">
        <v>0.05</v>
      </c>
      <c r="AU53" s="8" t="s">
        <v>20</v>
      </c>
      <c r="AV53" s="3" t="s">
        <v>20</v>
      </c>
      <c r="AW53" s="129"/>
    </row>
    <row r="54" spans="1:52" s="40" customFormat="1" x14ac:dyDescent="0.25">
      <c r="A54" s="40" t="s">
        <v>56</v>
      </c>
      <c r="B54" s="40" t="s">
        <v>57</v>
      </c>
      <c r="C54" s="40" t="s">
        <v>61</v>
      </c>
      <c r="D54" s="9" t="s">
        <v>25</v>
      </c>
      <c r="E54" s="9">
        <v>0.8</v>
      </c>
      <c r="F54" s="161" t="s">
        <v>77</v>
      </c>
      <c r="G54" s="196">
        <v>0.78</v>
      </c>
      <c r="H54" s="196">
        <v>0.85</v>
      </c>
      <c r="I54" s="42">
        <v>1170</v>
      </c>
      <c r="J54" s="44">
        <v>16.239999999999998</v>
      </c>
      <c r="K54" s="43">
        <v>124.6</v>
      </c>
      <c r="L54" s="44">
        <v>53.31</v>
      </c>
      <c r="M54" s="191" t="s">
        <v>20</v>
      </c>
      <c r="N54" s="191" t="s">
        <v>20</v>
      </c>
      <c r="O54" s="104">
        <v>10.8</v>
      </c>
      <c r="P54" s="197">
        <v>3</v>
      </c>
      <c r="Q54" s="5">
        <v>1.9</v>
      </c>
      <c r="R54" s="40">
        <v>0.5</v>
      </c>
      <c r="S54" s="45">
        <v>8.9</v>
      </c>
      <c r="T54" s="46">
        <v>0.9</v>
      </c>
      <c r="U54" s="22" t="s">
        <v>20</v>
      </c>
      <c r="V54" s="22" t="s">
        <v>20</v>
      </c>
      <c r="W54" s="22" t="s">
        <v>20</v>
      </c>
      <c r="X54" s="23" t="s">
        <v>20</v>
      </c>
      <c r="Y54" s="107" t="s">
        <v>20</v>
      </c>
      <c r="Z54" s="107" t="s">
        <v>20</v>
      </c>
      <c r="AA54" s="107" t="s">
        <v>20</v>
      </c>
      <c r="AB54" s="107" t="s">
        <v>20</v>
      </c>
      <c r="AC54" s="107" t="s">
        <v>20</v>
      </c>
      <c r="AD54" s="7" t="s">
        <v>20</v>
      </c>
      <c r="AE54" s="7" t="s">
        <v>20</v>
      </c>
      <c r="AF54" s="7" t="s">
        <v>20</v>
      </c>
      <c r="AG54" s="7" t="s">
        <v>20</v>
      </c>
      <c r="AH54" s="21" t="s">
        <v>20</v>
      </c>
      <c r="AI54" s="7" t="s">
        <v>20</v>
      </c>
      <c r="AJ54" s="196" t="s">
        <v>49</v>
      </c>
      <c r="AK54" s="213">
        <v>0.8</v>
      </c>
      <c r="AL54" s="213"/>
      <c r="AM54" s="42">
        <v>1045</v>
      </c>
      <c r="AN54" s="53">
        <v>6.8369999999999997</v>
      </c>
      <c r="AO54" s="48">
        <v>142.1</v>
      </c>
      <c r="AP54" s="49">
        <v>45.92</v>
      </c>
      <c r="AQ54" s="198">
        <v>4.016</v>
      </c>
      <c r="AR54" s="131">
        <v>115</v>
      </c>
      <c r="AS54" s="199">
        <v>47.5</v>
      </c>
      <c r="AT54" s="161">
        <v>14</v>
      </c>
      <c r="AU54" s="51">
        <v>56.4</v>
      </c>
      <c r="AV54" s="129">
        <v>14.326548781894402</v>
      </c>
      <c r="AW54" s="129"/>
    </row>
    <row r="55" spans="1:52" s="40" customFormat="1" x14ac:dyDescent="0.25">
      <c r="A55" s="40" t="s">
        <v>56</v>
      </c>
      <c r="B55" s="40" t="s">
        <v>62</v>
      </c>
      <c r="C55" s="40" t="s">
        <v>63</v>
      </c>
      <c r="D55" s="9" t="s">
        <v>25</v>
      </c>
      <c r="E55" s="9">
        <v>0.8</v>
      </c>
      <c r="F55" s="161" t="s">
        <v>48</v>
      </c>
      <c r="G55" s="214">
        <v>0.81</v>
      </c>
      <c r="H55" s="214"/>
      <c r="I55" s="42">
        <v>1047</v>
      </c>
      <c r="J55" s="123">
        <v>6.024</v>
      </c>
      <c r="K55" s="42">
        <v>141</v>
      </c>
      <c r="L55" s="44">
        <v>18.55</v>
      </c>
      <c r="M55" s="123">
        <v>5.2960000000000003</v>
      </c>
      <c r="N55" s="42">
        <v>122</v>
      </c>
      <c r="O55" s="200">
        <v>34.9</v>
      </c>
      <c r="P55" s="197">
        <v>11.853372498068399</v>
      </c>
      <c r="Q55" s="163">
        <v>0.30748120990954603</v>
      </c>
      <c r="R55" s="201">
        <v>0.25087161670476199</v>
      </c>
      <c r="S55" s="50">
        <v>34.56484868575405</v>
      </c>
      <c r="T55" s="198">
        <v>11.856026996681154</v>
      </c>
      <c r="U55" s="9" t="s">
        <v>64</v>
      </c>
      <c r="V55" s="9">
        <v>0.72</v>
      </c>
      <c r="W55" s="9">
        <v>0.79</v>
      </c>
      <c r="X55" s="42">
        <v>1115</v>
      </c>
      <c r="Y55" s="125">
        <v>0.63249999999999995</v>
      </c>
      <c r="Z55" s="202">
        <v>132.30000000000001</v>
      </c>
      <c r="AA55" s="197">
        <v>37.81</v>
      </c>
      <c r="AB55" s="190" t="s">
        <v>20</v>
      </c>
      <c r="AC55" s="190" t="s">
        <v>20</v>
      </c>
      <c r="AD55" s="203">
        <v>0.06</v>
      </c>
      <c r="AE55" s="201">
        <v>8.0597793209877394E-2</v>
      </c>
      <c r="AF55" s="163">
        <v>5.0224135082626901E-2</v>
      </c>
      <c r="AG55" s="201">
        <v>4.05353332068474E-2</v>
      </c>
      <c r="AH55" s="163">
        <v>1.2579707293696098E-2</v>
      </c>
      <c r="AI55" s="201">
        <v>9.0217057746815849E-2</v>
      </c>
      <c r="AJ55" s="9" t="s">
        <v>65</v>
      </c>
      <c r="AK55" s="9">
        <v>0.79</v>
      </c>
      <c r="AL55" s="9">
        <v>0.72</v>
      </c>
      <c r="AM55" s="47">
        <v>1045</v>
      </c>
      <c r="AN55" s="201">
        <v>0.56569999999999998</v>
      </c>
      <c r="AO55" s="40">
        <v>132</v>
      </c>
      <c r="AP55" s="40">
        <v>43.7</v>
      </c>
      <c r="AQ55" s="193" t="s">
        <v>20</v>
      </c>
      <c r="AR55" s="193" t="s">
        <v>20</v>
      </c>
      <c r="AS55" s="21">
        <v>0.31</v>
      </c>
      <c r="AT55" s="40">
        <v>0.25</v>
      </c>
      <c r="AU55" s="51">
        <v>34.884909602957293</v>
      </c>
      <c r="AV55" s="9">
        <v>12</v>
      </c>
      <c r="AW55" s="129"/>
      <c r="AZ55" s="201"/>
    </row>
    <row r="56" spans="1:52" s="40" customFormat="1" x14ac:dyDescent="0.25">
      <c r="A56" s="85" t="s">
        <v>56</v>
      </c>
      <c r="B56" s="85" t="s">
        <v>57</v>
      </c>
      <c r="C56" s="85" t="s">
        <v>66</v>
      </c>
      <c r="D56" s="86" t="s">
        <v>25</v>
      </c>
      <c r="E56" s="86">
        <v>0.8</v>
      </c>
      <c r="F56" s="85" t="s">
        <v>26</v>
      </c>
      <c r="G56" s="86">
        <v>0.72</v>
      </c>
      <c r="H56" s="86">
        <v>0.79</v>
      </c>
      <c r="I56" s="90">
        <v>1115</v>
      </c>
      <c r="J56" s="91">
        <v>3.1160000000000001</v>
      </c>
      <c r="K56" s="92">
        <v>128.19999999999999</v>
      </c>
      <c r="L56" s="93">
        <v>20.39</v>
      </c>
      <c r="M56" s="88" t="s">
        <v>20</v>
      </c>
      <c r="N56" s="88" t="s">
        <v>20</v>
      </c>
      <c r="O56" s="95">
        <v>1.5</v>
      </c>
      <c r="P56" s="96">
        <v>0.5</v>
      </c>
      <c r="Q56" s="89" t="s">
        <v>20</v>
      </c>
      <c r="R56" s="89" t="s">
        <v>20</v>
      </c>
      <c r="S56" s="89" t="s">
        <v>20</v>
      </c>
      <c r="T56" s="89" t="s">
        <v>20</v>
      </c>
      <c r="U56" s="87" t="s">
        <v>20</v>
      </c>
      <c r="V56" s="87" t="s">
        <v>20</v>
      </c>
      <c r="W56" s="87" t="s">
        <v>20</v>
      </c>
      <c r="X56" s="88" t="s">
        <v>20</v>
      </c>
      <c r="Y56" s="98" t="s">
        <v>20</v>
      </c>
      <c r="Z56" s="98" t="s">
        <v>20</v>
      </c>
      <c r="AA56" s="98" t="s">
        <v>20</v>
      </c>
      <c r="AB56" s="98" t="s">
        <v>20</v>
      </c>
      <c r="AC56" s="98" t="s">
        <v>20</v>
      </c>
      <c r="AD56" s="89" t="s">
        <v>20</v>
      </c>
      <c r="AE56" s="89" t="s">
        <v>20</v>
      </c>
      <c r="AF56" s="89" t="s">
        <v>20</v>
      </c>
      <c r="AG56" s="89" t="s">
        <v>20</v>
      </c>
      <c r="AH56" s="89" t="s">
        <v>20</v>
      </c>
      <c r="AI56" s="89" t="s">
        <v>20</v>
      </c>
      <c r="AJ56" s="87" t="s">
        <v>20</v>
      </c>
      <c r="AK56" s="87" t="s">
        <v>20</v>
      </c>
      <c r="AL56" s="87" t="s">
        <v>20</v>
      </c>
      <c r="AM56" s="88" t="s">
        <v>20</v>
      </c>
      <c r="AN56" s="88" t="s">
        <v>20</v>
      </c>
      <c r="AO56" s="88" t="s">
        <v>20</v>
      </c>
      <c r="AP56" s="88" t="s">
        <v>20</v>
      </c>
      <c r="AQ56" s="88" t="s">
        <v>20</v>
      </c>
      <c r="AR56" s="88" t="s">
        <v>20</v>
      </c>
      <c r="AS56" s="98" t="s">
        <v>20</v>
      </c>
      <c r="AT56" s="98" t="s">
        <v>20</v>
      </c>
      <c r="AU56" s="130" t="s">
        <v>20</v>
      </c>
      <c r="AV56" s="130" t="s">
        <v>20</v>
      </c>
      <c r="AW56" s="129"/>
    </row>
    <row r="57" spans="1:52" x14ac:dyDescent="0.25">
      <c r="A57" s="2" t="s">
        <v>56</v>
      </c>
      <c r="B57" s="2" t="s">
        <v>62</v>
      </c>
      <c r="C57" s="2" t="s">
        <v>39</v>
      </c>
      <c r="D57" s="3" t="s">
        <v>25</v>
      </c>
      <c r="E57" s="3">
        <v>0.8</v>
      </c>
      <c r="F57" s="22" t="s">
        <v>20</v>
      </c>
      <c r="G57" s="22" t="s">
        <v>20</v>
      </c>
      <c r="H57" s="22" t="s">
        <v>20</v>
      </c>
      <c r="I57" s="23" t="s">
        <v>20</v>
      </c>
      <c r="J57" s="23" t="s">
        <v>20</v>
      </c>
      <c r="K57" s="23" t="s">
        <v>20</v>
      </c>
      <c r="L57" s="23" t="s">
        <v>20</v>
      </c>
      <c r="M57" s="23" t="s">
        <v>20</v>
      </c>
      <c r="N57" s="23" t="s">
        <v>20</v>
      </c>
      <c r="O57" s="7" t="s">
        <v>20</v>
      </c>
      <c r="P57" s="7" t="s">
        <v>20</v>
      </c>
      <c r="Q57" s="7" t="s">
        <v>20</v>
      </c>
      <c r="R57" s="7" t="s">
        <v>20</v>
      </c>
      <c r="S57" s="21" t="s">
        <v>20</v>
      </c>
      <c r="T57" s="7" t="s">
        <v>20</v>
      </c>
      <c r="U57" s="22" t="s">
        <v>20</v>
      </c>
      <c r="V57" s="22" t="s">
        <v>20</v>
      </c>
      <c r="W57" s="22" t="s">
        <v>20</v>
      </c>
      <c r="X57" s="23" t="s">
        <v>20</v>
      </c>
      <c r="Y57" s="107" t="s">
        <v>20</v>
      </c>
      <c r="Z57" s="107" t="s">
        <v>20</v>
      </c>
      <c r="AA57" s="107" t="s">
        <v>20</v>
      </c>
      <c r="AB57" s="107" t="s">
        <v>20</v>
      </c>
      <c r="AC57" s="107" t="s">
        <v>20</v>
      </c>
      <c r="AD57" s="7" t="s">
        <v>20</v>
      </c>
      <c r="AE57" s="7" t="s">
        <v>20</v>
      </c>
      <c r="AF57" s="7" t="s">
        <v>20</v>
      </c>
      <c r="AG57" s="7" t="s">
        <v>20</v>
      </c>
      <c r="AH57" s="21" t="s">
        <v>20</v>
      </c>
      <c r="AI57" s="7" t="s">
        <v>20</v>
      </c>
      <c r="AJ57" s="100" t="s">
        <v>37</v>
      </c>
      <c r="AK57" s="209">
        <v>0.79</v>
      </c>
      <c r="AL57" s="209"/>
      <c r="AM57" s="6">
        <v>1045</v>
      </c>
      <c r="AN57" s="35">
        <v>3.863</v>
      </c>
      <c r="AO57" s="36">
        <v>144.6</v>
      </c>
      <c r="AP57" s="37">
        <v>40.24</v>
      </c>
      <c r="AQ57" s="37">
        <v>2.2410000000000001</v>
      </c>
      <c r="AR57" s="6">
        <v>105</v>
      </c>
      <c r="AS57" s="204">
        <v>15.2</v>
      </c>
      <c r="AT57" s="105">
        <v>4.4000000000000004</v>
      </c>
      <c r="AU57" s="152">
        <v>15.2</v>
      </c>
      <c r="AV57" s="106">
        <v>4.4000000000000004</v>
      </c>
      <c r="AW57" s="129"/>
      <c r="AY57" s="40"/>
      <c r="AZ57" s="40"/>
    </row>
    <row r="58" spans="1:52" x14ac:dyDescent="0.25">
      <c r="A58" s="2" t="s">
        <v>56</v>
      </c>
      <c r="B58" s="2" t="s">
        <v>62</v>
      </c>
      <c r="C58" s="2" t="s">
        <v>67</v>
      </c>
      <c r="D58" s="3" t="s">
        <v>25</v>
      </c>
      <c r="E58" s="3">
        <v>0.8</v>
      </c>
      <c r="F58" s="22" t="s">
        <v>20</v>
      </c>
      <c r="G58" s="22" t="s">
        <v>20</v>
      </c>
      <c r="H58" s="22" t="s">
        <v>20</v>
      </c>
      <c r="I58" s="23" t="s">
        <v>20</v>
      </c>
      <c r="J58" s="23" t="s">
        <v>20</v>
      </c>
      <c r="K58" s="23" t="s">
        <v>20</v>
      </c>
      <c r="L58" s="23" t="s">
        <v>20</v>
      </c>
      <c r="M58" s="23" t="s">
        <v>20</v>
      </c>
      <c r="N58" s="23" t="s">
        <v>20</v>
      </c>
      <c r="O58" s="7" t="s">
        <v>20</v>
      </c>
      <c r="P58" s="7" t="s">
        <v>20</v>
      </c>
      <c r="Q58" s="7" t="s">
        <v>20</v>
      </c>
      <c r="R58" s="7" t="s">
        <v>20</v>
      </c>
      <c r="S58" s="21" t="s">
        <v>20</v>
      </c>
      <c r="T58" s="7" t="s">
        <v>20</v>
      </c>
      <c r="U58" s="22" t="s">
        <v>20</v>
      </c>
      <c r="V58" s="22" t="s">
        <v>20</v>
      </c>
      <c r="W58" s="22" t="s">
        <v>20</v>
      </c>
      <c r="X58" s="23" t="s">
        <v>20</v>
      </c>
      <c r="Y58" s="107" t="s">
        <v>20</v>
      </c>
      <c r="Z58" s="107" t="s">
        <v>20</v>
      </c>
      <c r="AA58" s="107" t="s">
        <v>20</v>
      </c>
      <c r="AB58" s="107" t="s">
        <v>20</v>
      </c>
      <c r="AC58" s="107" t="s">
        <v>20</v>
      </c>
      <c r="AD58" s="7" t="s">
        <v>20</v>
      </c>
      <c r="AE58" s="7" t="s">
        <v>20</v>
      </c>
      <c r="AF58" s="7" t="s">
        <v>20</v>
      </c>
      <c r="AG58" s="7" t="s">
        <v>20</v>
      </c>
      <c r="AH58" s="21" t="s">
        <v>20</v>
      </c>
      <c r="AI58" s="7" t="s">
        <v>20</v>
      </c>
      <c r="AJ58" s="100" t="s">
        <v>37</v>
      </c>
      <c r="AK58" s="215">
        <v>0.8</v>
      </c>
      <c r="AL58" s="215"/>
      <c r="AM58" s="6">
        <v>1047</v>
      </c>
      <c r="AN58" s="35">
        <v>6.508</v>
      </c>
      <c r="AO58" s="6">
        <v>145</v>
      </c>
      <c r="AP58" s="37">
        <v>28.27</v>
      </c>
      <c r="AQ58" s="37">
        <v>8.218</v>
      </c>
      <c r="AR58" s="131">
        <v>130</v>
      </c>
      <c r="AS58" s="204">
        <v>40.700000000000003</v>
      </c>
      <c r="AT58" s="105">
        <v>12.9</v>
      </c>
      <c r="AU58" s="152">
        <v>40.700000000000003</v>
      </c>
      <c r="AV58" s="106">
        <v>12.9</v>
      </c>
      <c r="AW58" s="129"/>
      <c r="AY58" s="40"/>
      <c r="AZ58" s="40"/>
    </row>
    <row r="59" spans="1:52" x14ac:dyDescent="0.25">
      <c r="A59" s="2" t="s">
        <v>56</v>
      </c>
      <c r="B59" s="2" t="s">
        <v>62</v>
      </c>
      <c r="C59" s="2" t="s">
        <v>68</v>
      </c>
      <c r="D59" s="3" t="s">
        <v>25</v>
      </c>
      <c r="E59" s="3">
        <v>0.9</v>
      </c>
      <c r="F59" s="102" t="s">
        <v>48</v>
      </c>
      <c r="G59" s="209">
        <v>0.79</v>
      </c>
      <c r="H59" s="209"/>
      <c r="I59" s="6">
        <v>1045</v>
      </c>
      <c r="J59" s="35">
        <v>4.7649999999999997</v>
      </c>
      <c r="K59" s="36">
        <v>136.6</v>
      </c>
      <c r="L59" s="6">
        <v>49.9</v>
      </c>
      <c r="M59" s="35">
        <v>4.4969999999999999</v>
      </c>
      <c r="N59" s="6">
        <v>116</v>
      </c>
      <c r="O59" s="103">
        <v>23.1</v>
      </c>
      <c r="P59" s="102">
        <v>7</v>
      </c>
      <c r="Q59" s="103">
        <v>10.48</v>
      </c>
      <c r="R59" s="105">
        <v>6.49</v>
      </c>
      <c r="S59" s="104">
        <f>O59-Q59</f>
        <v>12.620000000000001</v>
      </c>
      <c r="T59" s="202">
        <f>SQRT(P59^2+R59^2)</f>
        <v>9.5456848889956554</v>
      </c>
      <c r="U59" s="3" t="s">
        <v>64</v>
      </c>
      <c r="V59" s="3">
        <v>0.72</v>
      </c>
      <c r="W59" s="3">
        <v>0.81</v>
      </c>
      <c r="X59" s="6">
        <v>1130</v>
      </c>
      <c r="Y59" s="35">
        <v>4.476</v>
      </c>
      <c r="Z59" s="36">
        <v>125.2</v>
      </c>
      <c r="AA59" s="37">
        <v>88.87</v>
      </c>
      <c r="AB59" s="190" t="s">
        <v>20</v>
      </c>
      <c r="AC59" s="190" t="s">
        <v>20</v>
      </c>
      <c r="AD59" s="39">
        <v>2.16</v>
      </c>
      <c r="AE59" s="2">
        <v>1.2</v>
      </c>
      <c r="AF59" s="39">
        <v>1.1100000000000001</v>
      </c>
      <c r="AG59" s="2">
        <v>0.7</v>
      </c>
      <c r="AH59" s="45">
        <v>1.05</v>
      </c>
      <c r="AI59" s="29">
        <f>SQRT(AE59^+AG59^2)</f>
        <v>1.1361269771988887</v>
      </c>
      <c r="AJ59" s="3" t="s">
        <v>65</v>
      </c>
      <c r="AK59" s="3">
        <v>0.81</v>
      </c>
      <c r="AL59" s="34">
        <v>0.7</v>
      </c>
      <c r="AM59" s="4">
        <v>1047</v>
      </c>
      <c r="AN59" s="24">
        <v>3.2120000000000002</v>
      </c>
      <c r="AO59" s="25">
        <v>130.19999999999999</v>
      </c>
      <c r="AP59" s="4">
        <v>106.5</v>
      </c>
      <c r="AQ59" s="193" t="s">
        <v>20</v>
      </c>
      <c r="AR59" s="193" t="s">
        <v>20</v>
      </c>
      <c r="AS59" s="7">
        <v>9.9</v>
      </c>
      <c r="AT59" s="2">
        <v>6.1</v>
      </c>
      <c r="AU59" s="152">
        <f>S59+AH59+AS59</f>
        <v>23.57</v>
      </c>
      <c r="AV59" s="106">
        <f>SQRT(T59^2+AI59^2+AT59^2)</f>
        <v>11.385116798185212</v>
      </c>
      <c r="AW59" s="129"/>
      <c r="AY59" s="46"/>
      <c r="AZ59" s="46"/>
    </row>
    <row r="60" spans="1:52" x14ac:dyDescent="0.25">
      <c r="A60" s="85" t="s">
        <v>56</v>
      </c>
      <c r="B60" s="85" t="s">
        <v>62</v>
      </c>
      <c r="C60" s="85" t="s">
        <v>69</v>
      </c>
      <c r="D60" s="86" t="s">
        <v>25</v>
      </c>
      <c r="E60" s="86">
        <v>0.8</v>
      </c>
      <c r="F60" s="205" t="s">
        <v>26</v>
      </c>
      <c r="G60" s="86">
        <v>0.72</v>
      </c>
      <c r="H60" s="86">
        <v>0.81</v>
      </c>
      <c r="I60" s="90">
        <v>1130</v>
      </c>
      <c r="J60" s="91">
        <v>7.468</v>
      </c>
      <c r="K60" s="92">
        <v>125.9</v>
      </c>
      <c r="L60" s="93">
        <v>58.91</v>
      </c>
      <c r="M60" s="206" t="s">
        <v>20</v>
      </c>
      <c r="N60" s="206" t="s">
        <v>20</v>
      </c>
      <c r="O60" s="95">
        <v>6</v>
      </c>
      <c r="P60" s="96">
        <v>2.1</v>
      </c>
      <c r="Q60" s="89" t="s">
        <v>20</v>
      </c>
      <c r="R60" s="89" t="s">
        <v>20</v>
      </c>
      <c r="S60" s="89" t="s">
        <v>20</v>
      </c>
      <c r="T60" s="89" t="s">
        <v>20</v>
      </c>
      <c r="U60" s="87" t="s">
        <v>20</v>
      </c>
      <c r="V60" s="87" t="s">
        <v>20</v>
      </c>
      <c r="W60" s="87" t="s">
        <v>20</v>
      </c>
      <c r="X60" s="88" t="s">
        <v>20</v>
      </c>
      <c r="Y60" s="98" t="s">
        <v>20</v>
      </c>
      <c r="Z60" s="98" t="s">
        <v>20</v>
      </c>
      <c r="AA60" s="98" t="s">
        <v>20</v>
      </c>
      <c r="AB60" s="98" t="s">
        <v>20</v>
      </c>
      <c r="AC60" s="98" t="s">
        <v>20</v>
      </c>
      <c r="AD60" s="89" t="s">
        <v>20</v>
      </c>
      <c r="AE60" s="89" t="s">
        <v>20</v>
      </c>
      <c r="AF60" s="89" t="s">
        <v>20</v>
      </c>
      <c r="AG60" s="89" t="s">
        <v>20</v>
      </c>
      <c r="AH60" s="89" t="s">
        <v>20</v>
      </c>
      <c r="AI60" s="89" t="s">
        <v>20</v>
      </c>
      <c r="AJ60" s="87" t="s">
        <v>20</v>
      </c>
      <c r="AK60" s="87" t="s">
        <v>20</v>
      </c>
      <c r="AL60" s="87" t="s">
        <v>20</v>
      </c>
      <c r="AM60" s="88" t="s">
        <v>20</v>
      </c>
      <c r="AN60" s="88" t="s">
        <v>20</v>
      </c>
      <c r="AO60" s="88" t="s">
        <v>20</v>
      </c>
      <c r="AP60" s="88" t="s">
        <v>20</v>
      </c>
      <c r="AQ60" s="88" t="s">
        <v>20</v>
      </c>
      <c r="AR60" s="88" t="s">
        <v>20</v>
      </c>
      <c r="AS60" s="98" t="s">
        <v>20</v>
      </c>
      <c r="AT60" s="98" t="s">
        <v>20</v>
      </c>
      <c r="AU60" s="130" t="s">
        <v>20</v>
      </c>
      <c r="AV60" s="130" t="s">
        <v>20</v>
      </c>
      <c r="AW60" s="129"/>
      <c r="AY60" s="40"/>
      <c r="AZ60" s="40"/>
    </row>
    <row r="61" spans="1:52" x14ac:dyDescent="0.25">
      <c r="A61" s="85" t="s">
        <v>56</v>
      </c>
      <c r="B61" s="85" t="s">
        <v>62</v>
      </c>
      <c r="C61" s="85" t="s">
        <v>70</v>
      </c>
      <c r="D61" s="86" t="s">
        <v>25</v>
      </c>
      <c r="E61" s="86">
        <v>1</v>
      </c>
      <c r="F61" s="205" t="s">
        <v>26</v>
      </c>
      <c r="G61" s="86">
        <v>0.73</v>
      </c>
      <c r="H61" s="86">
        <v>0.83</v>
      </c>
      <c r="I61" s="90">
        <v>1150</v>
      </c>
      <c r="J61" s="91">
        <v>5.5759999999999996</v>
      </c>
      <c r="K61" s="92">
        <v>111.7</v>
      </c>
      <c r="L61" s="93">
        <v>35.770000000000003</v>
      </c>
      <c r="M61" s="206" t="s">
        <v>20</v>
      </c>
      <c r="N61" s="206" t="s">
        <v>20</v>
      </c>
      <c r="O61" s="159">
        <v>2.0499999999999998</v>
      </c>
      <c r="P61" s="96">
        <v>0.7</v>
      </c>
      <c r="Q61" s="89" t="s">
        <v>20</v>
      </c>
      <c r="R61" s="89" t="s">
        <v>20</v>
      </c>
      <c r="S61" s="89" t="s">
        <v>20</v>
      </c>
      <c r="T61" s="89" t="s">
        <v>20</v>
      </c>
      <c r="U61" s="87" t="s">
        <v>20</v>
      </c>
      <c r="V61" s="87" t="s">
        <v>20</v>
      </c>
      <c r="W61" s="87" t="s">
        <v>20</v>
      </c>
      <c r="X61" s="88" t="s">
        <v>20</v>
      </c>
      <c r="Y61" s="98" t="s">
        <v>20</v>
      </c>
      <c r="Z61" s="98" t="s">
        <v>20</v>
      </c>
      <c r="AA61" s="98" t="s">
        <v>20</v>
      </c>
      <c r="AB61" s="98" t="s">
        <v>20</v>
      </c>
      <c r="AC61" s="98" t="s">
        <v>20</v>
      </c>
      <c r="AD61" s="89" t="s">
        <v>20</v>
      </c>
      <c r="AE61" s="89" t="s">
        <v>20</v>
      </c>
      <c r="AF61" s="89" t="s">
        <v>20</v>
      </c>
      <c r="AG61" s="89" t="s">
        <v>20</v>
      </c>
      <c r="AH61" s="89" t="s">
        <v>20</v>
      </c>
      <c r="AI61" s="89" t="s">
        <v>20</v>
      </c>
      <c r="AJ61" s="87" t="s">
        <v>20</v>
      </c>
      <c r="AK61" s="87" t="s">
        <v>20</v>
      </c>
      <c r="AL61" s="87" t="s">
        <v>20</v>
      </c>
      <c r="AM61" s="88" t="s">
        <v>20</v>
      </c>
      <c r="AN61" s="88" t="s">
        <v>20</v>
      </c>
      <c r="AO61" s="88" t="s">
        <v>20</v>
      </c>
      <c r="AP61" s="88" t="s">
        <v>20</v>
      </c>
      <c r="AQ61" s="88" t="s">
        <v>20</v>
      </c>
      <c r="AR61" s="88" t="s">
        <v>20</v>
      </c>
      <c r="AS61" s="98" t="s">
        <v>20</v>
      </c>
      <c r="AT61" s="98" t="s">
        <v>20</v>
      </c>
      <c r="AU61" s="130" t="s">
        <v>20</v>
      </c>
      <c r="AV61" s="130" t="s">
        <v>20</v>
      </c>
      <c r="AW61" s="129"/>
      <c r="AY61" s="40"/>
      <c r="AZ61" s="40"/>
    </row>
    <row r="62" spans="1:52" x14ac:dyDescent="0.25">
      <c r="A62" s="2" t="s">
        <v>56</v>
      </c>
      <c r="B62" s="2" t="s">
        <v>62</v>
      </c>
      <c r="C62" s="2" t="s">
        <v>55</v>
      </c>
      <c r="D62" s="3" t="s">
        <v>25</v>
      </c>
      <c r="E62" s="3">
        <v>0.5</v>
      </c>
      <c r="F62" s="22" t="s">
        <v>20</v>
      </c>
      <c r="G62" s="22" t="s">
        <v>20</v>
      </c>
      <c r="H62" s="22" t="s">
        <v>20</v>
      </c>
      <c r="I62" s="23" t="s">
        <v>20</v>
      </c>
      <c r="J62" s="23" t="s">
        <v>20</v>
      </c>
      <c r="K62" s="23" t="s">
        <v>20</v>
      </c>
      <c r="L62" s="23" t="s">
        <v>20</v>
      </c>
      <c r="M62" s="23" t="s">
        <v>20</v>
      </c>
      <c r="N62" s="23" t="s">
        <v>20</v>
      </c>
      <c r="O62" s="7" t="s">
        <v>20</v>
      </c>
      <c r="P62" s="7" t="s">
        <v>20</v>
      </c>
      <c r="Q62" s="7" t="s">
        <v>20</v>
      </c>
      <c r="R62" s="7" t="s">
        <v>20</v>
      </c>
      <c r="S62" s="21" t="s">
        <v>20</v>
      </c>
      <c r="T62" s="7" t="s">
        <v>20</v>
      </c>
      <c r="U62" s="3" t="s">
        <v>45</v>
      </c>
      <c r="V62" s="3">
        <v>0.71</v>
      </c>
      <c r="W62" s="3">
        <v>0.82</v>
      </c>
      <c r="X62" s="6">
        <v>1150</v>
      </c>
      <c r="Y62" s="35">
        <v>0.751</v>
      </c>
      <c r="Z62" s="6">
        <v>143</v>
      </c>
      <c r="AA62" s="37">
        <v>5.7439999999999998</v>
      </c>
      <c r="AB62" s="107" t="s">
        <v>20</v>
      </c>
      <c r="AC62" s="107" t="s">
        <v>20</v>
      </c>
      <c r="AD62" s="1">
        <v>0.04</v>
      </c>
      <c r="AE62" s="2">
        <v>0.01</v>
      </c>
      <c r="AF62" s="1">
        <v>0.03</v>
      </c>
      <c r="AG62" s="2">
        <v>0.01</v>
      </c>
      <c r="AH62" s="5">
        <v>1.0000000000000002E-2</v>
      </c>
      <c r="AI62" s="52">
        <v>1.4142135623730951E-2</v>
      </c>
      <c r="AJ62" s="3" t="s">
        <v>21</v>
      </c>
      <c r="AK62" s="3">
        <v>0.82</v>
      </c>
      <c r="AL62" s="34">
        <v>0.7</v>
      </c>
      <c r="AM62" s="4">
        <v>1047</v>
      </c>
      <c r="AN62" s="24">
        <v>0.67730000000000001</v>
      </c>
      <c r="AO62" s="25">
        <v>145.4</v>
      </c>
      <c r="AP62" s="26">
        <v>19.97</v>
      </c>
      <c r="AQ62" s="23" t="s">
        <v>20</v>
      </c>
      <c r="AR62" s="23" t="s">
        <v>20</v>
      </c>
      <c r="AS62" s="28">
        <v>0.44</v>
      </c>
      <c r="AT62" s="2">
        <v>0.2</v>
      </c>
      <c r="AU62" s="30">
        <v>0.45</v>
      </c>
      <c r="AV62" s="31">
        <v>0.20049937655763425</v>
      </c>
      <c r="AW62" s="129"/>
      <c r="AY62" s="40"/>
      <c r="AZ62" s="40"/>
    </row>
    <row r="63" spans="1:52" x14ac:dyDescent="0.25">
      <c r="A63" s="2" t="s">
        <v>56</v>
      </c>
      <c r="B63" s="2" t="s">
        <v>62</v>
      </c>
      <c r="C63" s="2" t="s">
        <v>71</v>
      </c>
      <c r="D63" s="3" t="s">
        <v>25</v>
      </c>
      <c r="E63" s="3">
        <v>0.7</v>
      </c>
      <c r="F63" s="22" t="s">
        <v>20</v>
      </c>
      <c r="G63" s="22" t="s">
        <v>20</v>
      </c>
      <c r="H63" s="22" t="s">
        <v>20</v>
      </c>
      <c r="I63" s="23" t="s">
        <v>20</v>
      </c>
      <c r="J63" s="23" t="s">
        <v>20</v>
      </c>
      <c r="K63" s="23" t="s">
        <v>20</v>
      </c>
      <c r="L63" s="23" t="s">
        <v>20</v>
      </c>
      <c r="M63" s="23" t="s">
        <v>20</v>
      </c>
      <c r="N63" s="23" t="s">
        <v>20</v>
      </c>
      <c r="O63" s="7" t="s">
        <v>20</v>
      </c>
      <c r="P63" s="7" t="s">
        <v>20</v>
      </c>
      <c r="Q63" s="7" t="s">
        <v>20</v>
      </c>
      <c r="R63" s="7" t="s">
        <v>20</v>
      </c>
      <c r="S63" s="21" t="s">
        <v>20</v>
      </c>
      <c r="T63" s="7" t="s">
        <v>20</v>
      </c>
      <c r="U63" s="22" t="s">
        <v>20</v>
      </c>
      <c r="V63" s="22" t="s">
        <v>20</v>
      </c>
      <c r="W63" s="22" t="s">
        <v>20</v>
      </c>
      <c r="X63" s="23" t="s">
        <v>20</v>
      </c>
      <c r="Y63" s="107" t="s">
        <v>20</v>
      </c>
      <c r="Z63" s="107" t="s">
        <v>20</v>
      </c>
      <c r="AA63" s="107" t="s">
        <v>20</v>
      </c>
      <c r="AB63" s="107" t="s">
        <v>20</v>
      </c>
      <c r="AC63" s="107" t="s">
        <v>20</v>
      </c>
      <c r="AD63" s="23" t="s">
        <v>20</v>
      </c>
      <c r="AE63" s="23" t="s">
        <v>20</v>
      </c>
      <c r="AF63" s="23" t="s">
        <v>20</v>
      </c>
      <c r="AG63" s="23" t="s">
        <v>20</v>
      </c>
      <c r="AH63" s="151" t="s">
        <v>20</v>
      </c>
      <c r="AI63" s="23" t="s">
        <v>20</v>
      </c>
      <c r="AJ63" s="100" t="s">
        <v>37</v>
      </c>
      <c r="AK63" s="209">
        <v>0.79</v>
      </c>
      <c r="AL63" s="209"/>
      <c r="AM63" s="6">
        <v>1047</v>
      </c>
      <c r="AN63" s="35">
        <v>4.5810000000000004</v>
      </c>
      <c r="AO63" s="36">
        <v>136.9</v>
      </c>
      <c r="AP63" s="37">
        <v>23.28</v>
      </c>
      <c r="AQ63" s="37">
        <v>2.8490000000000002</v>
      </c>
      <c r="AR63" s="6">
        <v>115</v>
      </c>
      <c r="AS63" s="204">
        <v>20.2</v>
      </c>
      <c r="AT63" s="102">
        <v>5.8</v>
      </c>
      <c r="AU63" s="152">
        <v>20.2</v>
      </c>
      <c r="AV63" s="106">
        <v>5.8</v>
      </c>
      <c r="AW63" s="129"/>
      <c r="AY63" s="40"/>
      <c r="AZ63" s="40"/>
    </row>
    <row r="64" spans="1:52" x14ac:dyDescent="0.25">
      <c r="A64" s="2" t="s">
        <v>56</v>
      </c>
      <c r="B64" s="2" t="s">
        <v>62</v>
      </c>
      <c r="C64" s="2" t="s">
        <v>72</v>
      </c>
      <c r="D64" s="3" t="s">
        <v>47</v>
      </c>
      <c r="E64" s="3">
        <v>1</v>
      </c>
      <c r="F64" s="3" t="s">
        <v>26</v>
      </c>
      <c r="G64" s="3">
        <v>0.73</v>
      </c>
      <c r="H64" s="3">
        <v>0.81</v>
      </c>
      <c r="I64" s="4">
        <v>1130</v>
      </c>
      <c r="J64" s="24">
        <v>5.1219999999999999</v>
      </c>
      <c r="K64" s="25">
        <v>108.6</v>
      </c>
      <c r="L64" s="26">
        <v>34.25</v>
      </c>
      <c r="M64" s="23" t="s">
        <v>20</v>
      </c>
      <c r="N64" s="23" t="s">
        <v>20</v>
      </c>
      <c r="O64" s="1">
        <v>2.8</v>
      </c>
      <c r="P64" s="2">
        <v>0.8</v>
      </c>
      <c r="Q64" s="1">
        <v>1.1000000000000001</v>
      </c>
      <c r="R64" s="2">
        <v>0.4</v>
      </c>
      <c r="S64" s="5">
        <v>1.6999999999999997</v>
      </c>
      <c r="T64" s="46">
        <f>SQRT(P64^2+R64^2)</f>
        <v>0.89442719099991597</v>
      </c>
      <c r="AD64" s="23" t="s">
        <v>20</v>
      </c>
      <c r="AE64" s="23" t="s">
        <v>20</v>
      </c>
      <c r="AF64" s="23" t="s">
        <v>20</v>
      </c>
      <c r="AG64" s="23" t="s">
        <v>20</v>
      </c>
      <c r="AH64" s="151" t="s">
        <v>20</v>
      </c>
      <c r="AI64" s="23" t="s">
        <v>20</v>
      </c>
      <c r="AJ64" s="100" t="s">
        <v>73</v>
      </c>
      <c r="AK64" s="100">
        <v>0.81</v>
      </c>
      <c r="AL64" s="100">
        <v>0.75</v>
      </c>
      <c r="AM64" s="6">
        <v>1047</v>
      </c>
      <c r="AN64" s="35">
        <v>3.1579999999999999</v>
      </c>
      <c r="AO64" s="36">
        <v>105.1</v>
      </c>
      <c r="AP64" s="6">
        <v>55.3</v>
      </c>
      <c r="AQ64" s="23" t="s">
        <v>20</v>
      </c>
      <c r="AR64" s="23" t="s">
        <v>20</v>
      </c>
      <c r="AS64" s="107">
        <v>9.6</v>
      </c>
      <c r="AT64" s="102">
        <v>3.6</v>
      </c>
      <c r="AU64" s="51">
        <v>11.299999999999999</v>
      </c>
      <c r="AV64" s="106">
        <v>3.7094473981982818</v>
      </c>
      <c r="AW64" s="129"/>
      <c r="AY64" s="40"/>
      <c r="AZ64" s="40"/>
    </row>
    <row r="65" spans="1:52" ht="20" thickBot="1" x14ac:dyDescent="0.3">
      <c r="A65" s="2" t="s">
        <v>56</v>
      </c>
      <c r="B65" s="2" t="s">
        <v>62</v>
      </c>
      <c r="C65" s="2" t="s">
        <v>74</v>
      </c>
      <c r="D65" s="3" t="s">
        <v>25</v>
      </c>
      <c r="E65" s="3">
        <v>0.8</v>
      </c>
      <c r="F65" s="22" t="s">
        <v>20</v>
      </c>
      <c r="G65" s="22" t="s">
        <v>20</v>
      </c>
      <c r="H65" s="22" t="s">
        <v>20</v>
      </c>
      <c r="I65" s="23" t="s">
        <v>20</v>
      </c>
      <c r="J65" s="23" t="s">
        <v>20</v>
      </c>
      <c r="K65" s="23" t="s">
        <v>20</v>
      </c>
      <c r="L65" s="23" t="s">
        <v>20</v>
      </c>
      <c r="M65" s="23" t="s">
        <v>20</v>
      </c>
      <c r="N65" s="23" t="s">
        <v>20</v>
      </c>
      <c r="O65" s="7" t="s">
        <v>20</v>
      </c>
      <c r="P65" s="7" t="s">
        <v>20</v>
      </c>
      <c r="Q65" s="7" t="s">
        <v>20</v>
      </c>
      <c r="R65" s="7" t="s">
        <v>20</v>
      </c>
      <c r="S65" s="21" t="s">
        <v>20</v>
      </c>
      <c r="T65" s="7" t="s">
        <v>20</v>
      </c>
      <c r="U65" s="22" t="s">
        <v>20</v>
      </c>
      <c r="V65" s="22" t="s">
        <v>20</v>
      </c>
      <c r="W65" s="22" t="s">
        <v>20</v>
      </c>
      <c r="X65" s="23" t="s">
        <v>20</v>
      </c>
      <c r="Y65" s="107" t="s">
        <v>20</v>
      </c>
      <c r="Z65" s="107" t="s">
        <v>20</v>
      </c>
      <c r="AA65" s="107" t="s">
        <v>20</v>
      </c>
      <c r="AB65" s="107" t="s">
        <v>20</v>
      </c>
      <c r="AC65" s="107" t="s">
        <v>20</v>
      </c>
      <c r="AD65" s="23" t="s">
        <v>20</v>
      </c>
      <c r="AE65" s="23" t="s">
        <v>20</v>
      </c>
      <c r="AF65" s="23" t="s">
        <v>20</v>
      </c>
      <c r="AG65" s="23" t="s">
        <v>20</v>
      </c>
      <c r="AH65" s="151" t="s">
        <v>20</v>
      </c>
      <c r="AI65" s="23" t="s">
        <v>20</v>
      </c>
      <c r="AJ65" s="100" t="s">
        <v>37</v>
      </c>
      <c r="AK65" s="209">
        <v>0.82</v>
      </c>
      <c r="AL65" s="209"/>
      <c r="AM65" s="6">
        <v>1047</v>
      </c>
      <c r="AN65" s="35">
        <v>8.4930000000000003</v>
      </c>
      <c r="AO65" s="36">
        <v>132.30000000000001</v>
      </c>
      <c r="AP65" s="37">
        <v>39</v>
      </c>
      <c r="AQ65" s="37">
        <v>9.94</v>
      </c>
      <c r="AR65" s="131">
        <v>112</v>
      </c>
      <c r="AS65" s="107">
        <v>69</v>
      </c>
      <c r="AT65" s="102">
        <v>20</v>
      </c>
      <c r="AU65" s="152">
        <v>69</v>
      </c>
      <c r="AV65" s="106">
        <v>20</v>
      </c>
      <c r="AW65" s="129"/>
      <c r="AY65" s="40"/>
      <c r="AZ65" s="40"/>
    </row>
    <row r="66" spans="1:52" x14ac:dyDescent="0.25">
      <c r="A66" s="211" t="s">
        <v>87</v>
      </c>
      <c r="B66" s="211"/>
      <c r="C66" s="211"/>
      <c r="D66" s="211"/>
      <c r="E66" s="211"/>
      <c r="F66" s="211"/>
      <c r="G66" s="211"/>
      <c r="H66" s="211"/>
      <c r="I66" s="211"/>
      <c r="J66" s="211"/>
      <c r="K66" s="211"/>
      <c r="L66" s="211"/>
      <c r="M66" s="211"/>
      <c r="N66" s="211"/>
      <c r="O66" s="211"/>
      <c r="P66" s="211"/>
      <c r="Q66" s="211"/>
      <c r="R66" s="211"/>
      <c r="S66" s="211"/>
      <c r="T66" s="211"/>
      <c r="U66" s="211"/>
      <c r="V66" s="211"/>
      <c r="W66" s="211"/>
      <c r="X66" s="211"/>
      <c r="Y66" s="211"/>
      <c r="Z66" s="211"/>
      <c r="AA66" s="211"/>
      <c r="AB66" s="211"/>
      <c r="AC66" s="211"/>
      <c r="AD66" s="211"/>
      <c r="AE66" s="211"/>
      <c r="AF66" s="211"/>
      <c r="AG66" s="211"/>
      <c r="AH66" s="211"/>
      <c r="AI66" s="211"/>
      <c r="AJ66" s="211"/>
      <c r="AK66" s="211"/>
      <c r="AL66" s="211"/>
      <c r="AM66" s="211"/>
      <c r="AN66" s="211"/>
      <c r="AO66" s="211"/>
      <c r="AP66" s="211"/>
      <c r="AQ66" s="211"/>
      <c r="AR66" s="211"/>
      <c r="AS66" s="211"/>
      <c r="AT66" s="211"/>
      <c r="AU66" s="211"/>
      <c r="AV66" s="211"/>
      <c r="AW66" s="207"/>
    </row>
    <row r="67" spans="1:52" x14ac:dyDescent="0.25">
      <c r="A67" s="212"/>
      <c r="B67" s="212"/>
      <c r="C67" s="212"/>
      <c r="D67" s="212"/>
      <c r="E67" s="212"/>
      <c r="F67" s="212"/>
      <c r="G67" s="212"/>
      <c r="H67" s="212"/>
      <c r="I67" s="212"/>
      <c r="J67" s="212"/>
      <c r="K67" s="212"/>
      <c r="L67" s="212"/>
      <c r="M67" s="212"/>
      <c r="N67" s="212"/>
      <c r="O67" s="212"/>
      <c r="P67" s="212"/>
      <c r="Q67" s="212"/>
      <c r="R67" s="212"/>
      <c r="S67" s="212"/>
      <c r="T67" s="212"/>
      <c r="U67" s="212"/>
      <c r="V67" s="212"/>
      <c r="W67" s="212"/>
      <c r="X67" s="212"/>
      <c r="Y67" s="212"/>
      <c r="Z67" s="212"/>
      <c r="AA67" s="212"/>
      <c r="AB67" s="212"/>
      <c r="AC67" s="212"/>
      <c r="AD67" s="212"/>
      <c r="AE67" s="212"/>
      <c r="AF67" s="212"/>
      <c r="AG67" s="212"/>
      <c r="AH67" s="212"/>
      <c r="AI67" s="212"/>
      <c r="AJ67" s="212"/>
      <c r="AK67" s="212"/>
      <c r="AL67" s="212"/>
      <c r="AM67" s="212"/>
      <c r="AN67" s="212"/>
      <c r="AO67" s="212"/>
      <c r="AP67" s="212"/>
      <c r="AQ67" s="212"/>
      <c r="AR67" s="212"/>
      <c r="AS67" s="212"/>
      <c r="AT67" s="212"/>
      <c r="AU67" s="212"/>
      <c r="AV67" s="212"/>
      <c r="AW67" s="207"/>
    </row>
    <row r="68" spans="1:52" x14ac:dyDescent="0.25">
      <c r="A68" s="212"/>
      <c r="B68" s="212"/>
      <c r="C68" s="212"/>
      <c r="D68" s="212"/>
      <c r="E68" s="212"/>
      <c r="F68" s="212"/>
      <c r="G68" s="212"/>
      <c r="H68" s="212"/>
      <c r="I68" s="212"/>
      <c r="J68" s="212"/>
      <c r="K68" s="212"/>
      <c r="L68" s="212"/>
      <c r="M68" s="212"/>
      <c r="N68" s="212"/>
      <c r="O68" s="212"/>
      <c r="P68" s="212"/>
      <c r="Q68" s="212"/>
      <c r="R68" s="212"/>
      <c r="S68" s="212"/>
      <c r="T68" s="212"/>
      <c r="U68" s="212"/>
      <c r="V68" s="212"/>
      <c r="W68" s="212"/>
      <c r="X68" s="212"/>
      <c r="Y68" s="212"/>
      <c r="Z68" s="212"/>
      <c r="AA68" s="212"/>
      <c r="AB68" s="212"/>
      <c r="AC68" s="212"/>
      <c r="AD68" s="212"/>
      <c r="AE68" s="212"/>
      <c r="AF68" s="212"/>
      <c r="AG68" s="212"/>
      <c r="AH68" s="212"/>
      <c r="AI68" s="212"/>
      <c r="AJ68" s="212"/>
      <c r="AK68" s="212"/>
      <c r="AL68" s="212"/>
      <c r="AM68" s="212"/>
      <c r="AN68" s="212"/>
      <c r="AO68" s="212"/>
      <c r="AP68" s="212"/>
      <c r="AQ68" s="212"/>
      <c r="AR68" s="212"/>
      <c r="AS68" s="212"/>
      <c r="AT68" s="212"/>
      <c r="AU68" s="212"/>
      <c r="AV68" s="212"/>
      <c r="AW68" s="207"/>
    </row>
    <row r="69" spans="1:52" x14ac:dyDescent="0.25">
      <c r="A69" s="212"/>
      <c r="B69" s="212"/>
      <c r="C69" s="212"/>
      <c r="D69" s="212"/>
      <c r="E69" s="212"/>
      <c r="F69" s="212"/>
      <c r="G69" s="212"/>
      <c r="H69" s="212"/>
      <c r="I69" s="212"/>
      <c r="J69" s="212"/>
      <c r="K69" s="212"/>
      <c r="L69" s="212"/>
      <c r="M69" s="212"/>
      <c r="N69" s="212"/>
      <c r="O69" s="212"/>
      <c r="P69" s="212"/>
      <c r="Q69" s="212"/>
      <c r="R69" s="212"/>
      <c r="S69" s="212"/>
      <c r="T69" s="212"/>
      <c r="U69" s="212"/>
      <c r="V69" s="212"/>
      <c r="W69" s="212"/>
      <c r="X69" s="212"/>
      <c r="Y69" s="212"/>
      <c r="Z69" s="212"/>
      <c r="AA69" s="212"/>
      <c r="AB69" s="212"/>
      <c r="AC69" s="212"/>
      <c r="AD69" s="212"/>
      <c r="AE69" s="212"/>
      <c r="AF69" s="212"/>
      <c r="AG69" s="212"/>
      <c r="AH69" s="212"/>
      <c r="AI69" s="212"/>
      <c r="AJ69" s="212"/>
      <c r="AK69" s="212"/>
      <c r="AL69" s="212"/>
      <c r="AM69" s="212"/>
      <c r="AN69" s="212"/>
      <c r="AO69" s="212"/>
      <c r="AP69" s="212"/>
      <c r="AQ69" s="212"/>
      <c r="AR69" s="212"/>
      <c r="AS69" s="212"/>
      <c r="AT69" s="212"/>
      <c r="AU69" s="212"/>
      <c r="AV69" s="212"/>
      <c r="AW69" s="207"/>
    </row>
    <row r="70" spans="1:52" x14ac:dyDescent="0.25">
      <c r="A70" s="212"/>
      <c r="B70" s="212"/>
      <c r="C70" s="212"/>
      <c r="D70" s="212"/>
      <c r="E70" s="212"/>
      <c r="F70" s="212"/>
      <c r="G70" s="212"/>
      <c r="H70" s="212"/>
      <c r="I70" s="212"/>
      <c r="J70" s="212"/>
      <c r="K70" s="212"/>
      <c r="L70" s="212"/>
      <c r="M70" s="212"/>
      <c r="N70" s="212"/>
      <c r="O70" s="212"/>
      <c r="P70" s="212"/>
      <c r="Q70" s="212"/>
      <c r="R70" s="212"/>
      <c r="S70" s="212"/>
      <c r="T70" s="212"/>
      <c r="U70" s="212"/>
      <c r="V70" s="212"/>
      <c r="W70" s="212"/>
      <c r="X70" s="212"/>
      <c r="Y70" s="212"/>
      <c r="Z70" s="212"/>
      <c r="AA70" s="212"/>
      <c r="AB70" s="212"/>
      <c r="AC70" s="212"/>
      <c r="AD70" s="212"/>
      <c r="AE70" s="212"/>
      <c r="AF70" s="212"/>
      <c r="AG70" s="212"/>
      <c r="AH70" s="212"/>
      <c r="AI70" s="212"/>
      <c r="AJ70" s="212"/>
      <c r="AK70" s="212"/>
      <c r="AL70" s="212"/>
      <c r="AM70" s="212"/>
      <c r="AN70" s="212"/>
      <c r="AO70" s="212"/>
      <c r="AP70" s="212"/>
      <c r="AQ70" s="212"/>
      <c r="AR70" s="212"/>
      <c r="AS70" s="212"/>
      <c r="AT70" s="212"/>
      <c r="AU70" s="212"/>
      <c r="AV70" s="212"/>
      <c r="AW70" s="207"/>
    </row>
    <row r="71" spans="1:52" x14ac:dyDescent="0.25">
      <c r="A71" s="212"/>
      <c r="B71" s="212"/>
      <c r="C71" s="212"/>
      <c r="D71" s="212"/>
      <c r="E71" s="212"/>
      <c r="F71" s="212"/>
      <c r="G71" s="212"/>
      <c r="H71" s="212"/>
      <c r="I71" s="212"/>
      <c r="J71" s="212"/>
      <c r="K71" s="212"/>
      <c r="L71" s="212"/>
      <c r="M71" s="212"/>
      <c r="N71" s="212"/>
      <c r="O71" s="212"/>
      <c r="P71" s="212"/>
      <c r="Q71" s="212"/>
      <c r="R71" s="212"/>
      <c r="S71" s="212"/>
      <c r="T71" s="212"/>
      <c r="U71" s="212"/>
      <c r="V71" s="212"/>
      <c r="W71" s="212"/>
      <c r="X71" s="212"/>
      <c r="Y71" s="212"/>
      <c r="Z71" s="212"/>
      <c r="AA71" s="212"/>
      <c r="AB71" s="212"/>
      <c r="AC71" s="212"/>
      <c r="AD71" s="212"/>
      <c r="AE71" s="212"/>
      <c r="AF71" s="212"/>
      <c r="AG71" s="212"/>
      <c r="AH71" s="212"/>
      <c r="AI71" s="212"/>
      <c r="AJ71" s="212"/>
      <c r="AK71" s="212"/>
      <c r="AL71" s="212"/>
      <c r="AM71" s="212"/>
      <c r="AN71" s="212"/>
      <c r="AO71" s="212"/>
      <c r="AP71" s="212"/>
      <c r="AQ71" s="212"/>
      <c r="AR71" s="212"/>
      <c r="AS71" s="212"/>
      <c r="AT71" s="212"/>
      <c r="AU71" s="212"/>
      <c r="AV71" s="212"/>
      <c r="AW71" s="207"/>
    </row>
    <row r="72" spans="1:52" x14ac:dyDescent="0.25">
      <c r="A72" s="212"/>
      <c r="B72" s="212"/>
      <c r="C72" s="212"/>
      <c r="D72" s="212"/>
      <c r="E72" s="212"/>
      <c r="F72" s="212"/>
      <c r="G72" s="212"/>
      <c r="H72" s="212"/>
      <c r="I72" s="212"/>
      <c r="J72" s="212"/>
      <c r="K72" s="212"/>
      <c r="L72" s="212"/>
      <c r="M72" s="212"/>
      <c r="N72" s="212"/>
      <c r="O72" s="212"/>
      <c r="P72" s="212"/>
      <c r="Q72" s="212"/>
      <c r="R72" s="212"/>
      <c r="S72" s="212"/>
      <c r="T72" s="212"/>
      <c r="U72" s="212"/>
      <c r="V72" s="212"/>
      <c r="W72" s="212"/>
      <c r="X72" s="212"/>
      <c r="Y72" s="212"/>
      <c r="Z72" s="212"/>
      <c r="AA72" s="212"/>
      <c r="AB72" s="212"/>
      <c r="AC72" s="212"/>
      <c r="AD72" s="212"/>
      <c r="AE72" s="212"/>
      <c r="AF72" s="212"/>
      <c r="AG72" s="212"/>
      <c r="AH72" s="212"/>
      <c r="AI72" s="212"/>
      <c r="AJ72" s="212"/>
      <c r="AK72" s="212"/>
      <c r="AL72" s="212"/>
      <c r="AM72" s="212"/>
      <c r="AN72" s="212"/>
      <c r="AO72" s="212"/>
      <c r="AP72" s="212"/>
      <c r="AQ72" s="212"/>
      <c r="AR72" s="212"/>
      <c r="AS72" s="212"/>
      <c r="AT72" s="212"/>
      <c r="AU72" s="212"/>
      <c r="AV72" s="212"/>
    </row>
    <row r="73" spans="1:52" x14ac:dyDescent="0.25">
      <c r="A73" s="212"/>
      <c r="B73" s="212"/>
      <c r="C73" s="212"/>
      <c r="D73" s="212"/>
      <c r="E73" s="212"/>
      <c r="F73" s="212"/>
      <c r="G73" s="212"/>
      <c r="H73" s="212"/>
      <c r="I73" s="212"/>
      <c r="J73" s="212"/>
      <c r="K73" s="212"/>
      <c r="L73" s="212"/>
      <c r="M73" s="212"/>
      <c r="N73" s="212"/>
      <c r="O73" s="212"/>
      <c r="P73" s="212"/>
      <c r="Q73" s="212"/>
      <c r="R73" s="212"/>
      <c r="S73" s="212"/>
      <c r="T73" s="212"/>
      <c r="U73" s="212"/>
      <c r="V73" s="212"/>
      <c r="W73" s="212"/>
      <c r="X73" s="212"/>
      <c r="Y73" s="212"/>
      <c r="Z73" s="212"/>
      <c r="AA73" s="212"/>
      <c r="AB73" s="212"/>
      <c r="AC73" s="212"/>
      <c r="AD73" s="212"/>
      <c r="AE73" s="212"/>
      <c r="AF73" s="212"/>
      <c r="AG73" s="212"/>
      <c r="AH73" s="212"/>
      <c r="AI73" s="212"/>
      <c r="AJ73" s="212"/>
      <c r="AK73" s="212"/>
      <c r="AL73" s="212"/>
      <c r="AM73" s="212"/>
      <c r="AN73" s="212"/>
      <c r="AO73" s="212"/>
      <c r="AP73" s="212"/>
      <c r="AQ73" s="212"/>
      <c r="AR73" s="212"/>
      <c r="AS73" s="212"/>
      <c r="AT73" s="212"/>
      <c r="AU73" s="212"/>
      <c r="AV73" s="212"/>
    </row>
  </sheetData>
  <mergeCells count="27">
    <mergeCell ref="J2:M2"/>
    <mergeCell ref="Y2:AB2"/>
    <mergeCell ref="AN2:AQ2"/>
    <mergeCell ref="G3:H3"/>
    <mergeCell ref="V3:W3"/>
    <mergeCell ref="AK3:AL3"/>
    <mergeCell ref="G32:H32"/>
    <mergeCell ref="G8:H8"/>
    <mergeCell ref="AK16:AL16"/>
    <mergeCell ref="V22:W22"/>
    <mergeCell ref="AK22:AL22"/>
    <mergeCell ref="AK63:AL63"/>
    <mergeCell ref="AK65:AL65"/>
    <mergeCell ref="AK44:AL44"/>
    <mergeCell ref="AK45:AL45"/>
    <mergeCell ref="A66:AV73"/>
    <mergeCell ref="AK54:AL54"/>
    <mergeCell ref="G55:H55"/>
    <mergeCell ref="AK57:AL57"/>
    <mergeCell ref="AK58:AL58"/>
    <mergeCell ref="G59:H59"/>
    <mergeCell ref="G39:H39"/>
    <mergeCell ref="AK41:AL41"/>
    <mergeCell ref="G42:H42"/>
    <mergeCell ref="AK42:AL42"/>
    <mergeCell ref="G43:H43"/>
    <mergeCell ref="AK43:AL43"/>
  </mergeCells>
  <pageMargins left="0.75" right="0.75" top="1" bottom="1" header="0.5" footer="0.5"/>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Foglio1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Eleonora Braschi</dc:creator>
  <cp:lastModifiedBy>CMP</cp:lastModifiedBy>
  <dcterms:created xsi:type="dcterms:W3CDTF">2017-10-30T09:14:39Z</dcterms:created>
  <dcterms:modified xsi:type="dcterms:W3CDTF">2018-04-12T10:27:42Z</dcterms:modified>
</cp:coreProperties>
</file>